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tavební část" sheetId="2" r:id="rId2"/>
    <sheet name="SO 02 - Elektroinstalace" sheetId="3" r:id="rId3"/>
    <sheet name="SO 03 - Vytápění" sheetId="4" r:id="rId4"/>
    <sheet name="SO 04 - VR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01 - Stavební část'!$C$125:$K$243</definedName>
    <definedName name="_xlnm.Print_Area" localSheetId="1">'SO 01 - Stavební část'!$C$4:$J$76,'SO 01 - Stavební část'!$C$82:$J$107,'SO 01 - Stavební část'!$C$113:$J$243</definedName>
    <definedName name="_xlnm.Print_Titles" localSheetId="1">'SO 01 - Stavební část'!$125:$125</definedName>
    <definedName name="_xlnm._FilterDatabase" localSheetId="2" hidden="1">'SO 02 - Elektroinstalace'!$C$118:$K$318</definedName>
    <definedName name="_xlnm.Print_Area" localSheetId="2">'SO 02 - Elektroinstalace'!$C$4:$J$76,'SO 02 - Elektroinstalace'!$C$82:$J$100,'SO 02 - Elektroinstalace'!$C$106:$J$318</definedName>
    <definedName name="_xlnm.Print_Titles" localSheetId="2">'SO 02 - Elektroinstalace'!$118:$118</definedName>
    <definedName name="_xlnm._FilterDatabase" localSheetId="3" hidden="1">'SO 03 - Vytápění'!$C$123:$K$299</definedName>
    <definedName name="_xlnm.Print_Area" localSheetId="3">'SO 03 - Vytápění'!$C$4:$J$76,'SO 03 - Vytápění'!$C$82:$J$105,'SO 03 - Vytápění'!$C$111:$J$299</definedName>
    <definedName name="_xlnm.Print_Titles" localSheetId="3">'SO 03 - Vytápění'!$123:$123</definedName>
    <definedName name="_xlnm._FilterDatabase" localSheetId="4" hidden="1">'SO 04 - VRN'!$C$121:$K$143</definedName>
    <definedName name="_xlnm.Print_Area" localSheetId="4">'SO 04 - VRN'!$C$4:$J$76,'SO 04 - VRN'!$C$82:$J$103,'SO 04 - VRN'!$C$109:$J$143</definedName>
    <definedName name="_xlnm.Print_Titles" localSheetId="4">'SO 04 - VRN'!$121:$121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1"/>
  <c r="BH141"/>
  <c r="BF141"/>
  <c r="BE141"/>
  <c r="T141"/>
  <c r="T140"/>
  <c r="R141"/>
  <c r="R140"/>
  <c r="P141"/>
  <c r="P140"/>
  <c r="BI138"/>
  <c r="BH138"/>
  <c r="BF138"/>
  <c r="BE138"/>
  <c r="T138"/>
  <c r="T137"/>
  <c r="R138"/>
  <c r="R137"/>
  <c r="P138"/>
  <c r="P137"/>
  <c r="BI134"/>
  <c r="BH134"/>
  <c r="BF134"/>
  <c r="BE134"/>
  <c r="T134"/>
  <c r="R134"/>
  <c r="P134"/>
  <c r="BI131"/>
  <c r="BH131"/>
  <c r="BF131"/>
  <c r="BE131"/>
  <c r="T131"/>
  <c r="R131"/>
  <c r="P131"/>
  <c r="BI128"/>
  <c r="BH128"/>
  <c r="BF128"/>
  <c r="BE128"/>
  <c r="T128"/>
  <c r="T127"/>
  <c r="R128"/>
  <c r="R127"/>
  <c r="P128"/>
  <c r="P127"/>
  <c r="BI125"/>
  <c r="BH125"/>
  <c r="BF125"/>
  <c r="BE125"/>
  <c r="T125"/>
  <c r="T124"/>
  <c r="R125"/>
  <c r="R124"/>
  <c r="P125"/>
  <c r="P124"/>
  <c r="J119"/>
  <c r="J118"/>
  <c r="F118"/>
  <c r="F116"/>
  <c r="E114"/>
  <c r="J92"/>
  <c r="J91"/>
  <c r="F91"/>
  <c r="F89"/>
  <c r="E87"/>
  <c r="J18"/>
  <c r="E18"/>
  <c r="F92"/>
  <c r="J17"/>
  <c r="J12"/>
  <c r="J116"/>
  <c r="E7"/>
  <c r="E85"/>
  <c i="4" r="J37"/>
  <c r="J36"/>
  <c i="1" r="AY97"/>
  <c i="4" r="J35"/>
  <c i="1" r="AX97"/>
  <c i="4" r="BI297"/>
  <c r="BH297"/>
  <c r="BF297"/>
  <c r="BE297"/>
  <c r="T297"/>
  <c r="R297"/>
  <c r="P297"/>
  <c r="BI294"/>
  <c r="BH294"/>
  <c r="BF294"/>
  <c r="BE294"/>
  <c r="T294"/>
  <c r="R294"/>
  <c r="P294"/>
  <c r="BI288"/>
  <c r="BH288"/>
  <c r="BF288"/>
  <c r="BE288"/>
  <c r="T288"/>
  <c r="T287"/>
  <c r="R288"/>
  <c r="R287"/>
  <c r="P288"/>
  <c r="P287"/>
  <c r="BI285"/>
  <c r="BH285"/>
  <c r="BF285"/>
  <c r="BE285"/>
  <c r="T285"/>
  <c r="R285"/>
  <c r="P285"/>
  <c r="BI282"/>
  <c r="BH282"/>
  <c r="BF282"/>
  <c r="BE282"/>
  <c r="T282"/>
  <c r="R282"/>
  <c r="P282"/>
  <c r="BI280"/>
  <c r="BH280"/>
  <c r="BF280"/>
  <c r="BE280"/>
  <c r="T280"/>
  <c r="R280"/>
  <c r="P280"/>
  <c r="BI278"/>
  <c r="BH278"/>
  <c r="BF278"/>
  <c r="BE278"/>
  <c r="T278"/>
  <c r="R278"/>
  <c r="P278"/>
  <c r="BI276"/>
  <c r="BH276"/>
  <c r="BF276"/>
  <c r="BE276"/>
  <c r="T276"/>
  <c r="R276"/>
  <c r="P276"/>
  <c r="BI274"/>
  <c r="BH274"/>
  <c r="BF274"/>
  <c r="BE274"/>
  <c r="T274"/>
  <c r="R274"/>
  <c r="P274"/>
  <c r="BI271"/>
  <c r="BH271"/>
  <c r="BF271"/>
  <c r="BE271"/>
  <c r="T271"/>
  <c r="R271"/>
  <c r="P271"/>
  <c r="BI269"/>
  <c r="BH269"/>
  <c r="BF269"/>
  <c r="BE269"/>
  <c r="T269"/>
  <c r="R269"/>
  <c r="P269"/>
  <c r="BI267"/>
  <c r="BH267"/>
  <c r="BF267"/>
  <c r="BE267"/>
  <c r="T267"/>
  <c r="R267"/>
  <c r="P267"/>
  <c r="BI264"/>
  <c r="BH264"/>
  <c r="BF264"/>
  <c r="BE264"/>
  <c r="T264"/>
  <c r="R264"/>
  <c r="P264"/>
  <c r="BI262"/>
  <c r="BH262"/>
  <c r="BF262"/>
  <c r="BE262"/>
  <c r="T262"/>
  <c r="R262"/>
  <c r="P262"/>
  <c r="BI259"/>
  <c r="BH259"/>
  <c r="BF259"/>
  <c r="BE259"/>
  <c r="T259"/>
  <c r="R259"/>
  <c r="P259"/>
  <c r="BI257"/>
  <c r="BH257"/>
  <c r="BF257"/>
  <c r="BE257"/>
  <c r="T257"/>
  <c r="R257"/>
  <c r="P257"/>
  <c r="BI254"/>
  <c r="BH254"/>
  <c r="BF254"/>
  <c r="BE254"/>
  <c r="T254"/>
  <c r="R254"/>
  <c r="P254"/>
  <c r="BI251"/>
  <c r="BH251"/>
  <c r="BF251"/>
  <c r="BE251"/>
  <c r="T251"/>
  <c r="R251"/>
  <c r="P251"/>
  <c r="BI248"/>
  <c r="BH248"/>
  <c r="BF248"/>
  <c r="BE248"/>
  <c r="T248"/>
  <c r="R248"/>
  <c r="P248"/>
  <c r="BI246"/>
  <c r="BH246"/>
  <c r="BF246"/>
  <c r="BE246"/>
  <c r="T246"/>
  <c r="R246"/>
  <c r="P246"/>
  <c r="BI244"/>
  <c r="BH244"/>
  <c r="BF244"/>
  <c r="BE244"/>
  <c r="T244"/>
  <c r="R244"/>
  <c r="P244"/>
  <c r="BI241"/>
  <c r="BH241"/>
  <c r="BF241"/>
  <c r="BE241"/>
  <c r="T241"/>
  <c r="R241"/>
  <c r="P241"/>
  <c r="BI238"/>
  <c r="BH238"/>
  <c r="BF238"/>
  <c r="BE238"/>
  <c r="T238"/>
  <c r="R238"/>
  <c r="P238"/>
  <c r="BI236"/>
  <c r="BH236"/>
  <c r="BF236"/>
  <c r="BE236"/>
  <c r="T236"/>
  <c r="R236"/>
  <c r="P236"/>
  <c r="BI234"/>
  <c r="BH234"/>
  <c r="BF234"/>
  <c r="BE234"/>
  <c r="T234"/>
  <c r="R234"/>
  <c r="P234"/>
  <c r="BI231"/>
  <c r="BH231"/>
  <c r="BF231"/>
  <c r="BE231"/>
  <c r="T231"/>
  <c r="R231"/>
  <c r="P231"/>
  <c r="BI228"/>
  <c r="BH228"/>
  <c r="BF228"/>
  <c r="BE228"/>
  <c r="T228"/>
  <c r="R228"/>
  <c r="P228"/>
  <c r="BI226"/>
  <c r="BH226"/>
  <c r="BF226"/>
  <c r="BE226"/>
  <c r="T226"/>
  <c r="R226"/>
  <c r="P226"/>
  <c r="BI223"/>
  <c r="BH223"/>
  <c r="BF223"/>
  <c r="BE223"/>
  <c r="T223"/>
  <c r="R223"/>
  <c r="P223"/>
  <c r="BI220"/>
  <c r="BH220"/>
  <c r="BF220"/>
  <c r="BE220"/>
  <c r="T220"/>
  <c r="R220"/>
  <c r="P220"/>
  <c r="BI218"/>
  <c r="BH218"/>
  <c r="BF218"/>
  <c r="BE218"/>
  <c r="T218"/>
  <c r="R218"/>
  <c r="P218"/>
  <c r="BI216"/>
  <c r="BH216"/>
  <c r="BF216"/>
  <c r="BE216"/>
  <c r="T216"/>
  <c r="R216"/>
  <c r="P216"/>
  <c r="BI213"/>
  <c r="BH213"/>
  <c r="BF213"/>
  <c r="BE213"/>
  <c r="T213"/>
  <c r="R213"/>
  <c r="P213"/>
  <c r="BI211"/>
  <c r="BH211"/>
  <c r="BF211"/>
  <c r="BE211"/>
  <c r="T211"/>
  <c r="R211"/>
  <c r="P211"/>
  <c r="BI208"/>
  <c r="BH208"/>
  <c r="BF208"/>
  <c r="BE208"/>
  <c r="T208"/>
  <c r="R208"/>
  <c r="P208"/>
  <c r="BI205"/>
  <c r="BH205"/>
  <c r="BF205"/>
  <c r="BE205"/>
  <c r="T205"/>
  <c r="R205"/>
  <c r="P205"/>
  <c r="BI202"/>
  <c r="BH202"/>
  <c r="BF202"/>
  <c r="BE202"/>
  <c r="T202"/>
  <c r="R202"/>
  <c r="P202"/>
  <c r="BI199"/>
  <c r="BH199"/>
  <c r="BF199"/>
  <c r="BE199"/>
  <c r="T199"/>
  <c r="R199"/>
  <c r="P199"/>
  <c r="BI196"/>
  <c r="BH196"/>
  <c r="BF196"/>
  <c r="BE196"/>
  <c r="T196"/>
  <c r="R196"/>
  <c r="P196"/>
  <c r="BI194"/>
  <c r="BH194"/>
  <c r="BF194"/>
  <c r="BE194"/>
  <c r="T194"/>
  <c r="R194"/>
  <c r="P194"/>
  <c r="BI192"/>
  <c r="BH192"/>
  <c r="BF192"/>
  <c r="BE192"/>
  <c r="T192"/>
  <c r="R192"/>
  <c r="P192"/>
  <c r="BI190"/>
  <c r="BH190"/>
  <c r="BF190"/>
  <c r="BE190"/>
  <c r="T190"/>
  <c r="R190"/>
  <c r="P190"/>
  <c r="BI188"/>
  <c r="BH188"/>
  <c r="BF188"/>
  <c r="BE188"/>
  <c r="T188"/>
  <c r="R188"/>
  <c r="P188"/>
  <c r="BI186"/>
  <c r="BH186"/>
  <c r="BF186"/>
  <c r="BE186"/>
  <c r="T186"/>
  <c r="R186"/>
  <c r="P186"/>
  <c r="BI184"/>
  <c r="BH184"/>
  <c r="BF184"/>
  <c r="BE184"/>
  <c r="T184"/>
  <c r="R184"/>
  <c r="P184"/>
  <c r="BI181"/>
  <c r="BH181"/>
  <c r="BF181"/>
  <c r="BE181"/>
  <c r="T181"/>
  <c r="R181"/>
  <c r="P181"/>
  <c r="BI178"/>
  <c r="BH178"/>
  <c r="BF178"/>
  <c r="BE178"/>
  <c r="T178"/>
  <c r="R178"/>
  <c r="P178"/>
  <c r="BI175"/>
  <c r="BH175"/>
  <c r="BF175"/>
  <c r="BE175"/>
  <c r="T175"/>
  <c r="R175"/>
  <c r="P175"/>
  <c r="BI172"/>
  <c r="BH172"/>
  <c r="BF172"/>
  <c r="BE172"/>
  <c r="T172"/>
  <c r="R172"/>
  <c r="P172"/>
  <c r="BI169"/>
  <c r="BH169"/>
  <c r="BF169"/>
  <c r="BE169"/>
  <c r="T169"/>
  <c r="R169"/>
  <c r="P169"/>
  <c r="BI166"/>
  <c r="BH166"/>
  <c r="BF166"/>
  <c r="BE166"/>
  <c r="T166"/>
  <c r="R166"/>
  <c r="P166"/>
  <c r="BI163"/>
  <c r="BH163"/>
  <c r="BF163"/>
  <c r="BE163"/>
  <c r="T163"/>
  <c r="R163"/>
  <c r="P163"/>
  <c r="BI160"/>
  <c r="BH160"/>
  <c r="BF160"/>
  <c r="BE160"/>
  <c r="T160"/>
  <c r="R160"/>
  <c r="P160"/>
  <c r="BI158"/>
  <c r="BH158"/>
  <c r="BF158"/>
  <c r="BE158"/>
  <c r="T158"/>
  <c r="R158"/>
  <c r="P158"/>
  <c r="BI156"/>
  <c r="BH156"/>
  <c r="BF156"/>
  <c r="BE156"/>
  <c r="T156"/>
  <c r="R156"/>
  <c r="P156"/>
  <c r="BI153"/>
  <c r="BH153"/>
  <c r="BF153"/>
  <c r="BE153"/>
  <c r="T153"/>
  <c r="R153"/>
  <c r="P153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1"/>
  <c r="BH131"/>
  <c r="BF131"/>
  <c r="BE131"/>
  <c r="T131"/>
  <c r="R131"/>
  <c r="P131"/>
  <c r="BI127"/>
  <c r="BH127"/>
  <c r="BF127"/>
  <c r="BE127"/>
  <c r="T127"/>
  <c r="T126"/>
  <c r="R127"/>
  <c r="R126"/>
  <c r="P127"/>
  <c r="P126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3" r="J37"/>
  <c r="J36"/>
  <c i="1" r="AY96"/>
  <c i="3" r="J35"/>
  <c i="1" r="AX96"/>
  <c i="3" r="BI316"/>
  <c r="BH316"/>
  <c r="BF316"/>
  <c r="BE316"/>
  <c r="T316"/>
  <c r="T315"/>
  <c r="R316"/>
  <c r="R315"/>
  <c r="P316"/>
  <c r="P315"/>
  <c r="BI313"/>
  <c r="BH313"/>
  <c r="BF313"/>
  <c r="BE313"/>
  <c r="T313"/>
  <c r="R313"/>
  <c r="P313"/>
  <c r="BI311"/>
  <c r="BH311"/>
  <c r="BF311"/>
  <c r="BE311"/>
  <c r="T311"/>
  <c r="R311"/>
  <c r="P311"/>
  <c r="BI309"/>
  <c r="BH309"/>
  <c r="BF309"/>
  <c r="BE309"/>
  <c r="T309"/>
  <c r="R309"/>
  <c r="P309"/>
  <c r="BI306"/>
  <c r="BH306"/>
  <c r="BF306"/>
  <c r="BE306"/>
  <c r="T306"/>
  <c r="R306"/>
  <c r="P306"/>
  <c r="BI303"/>
  <c r="BH303"/>
  <c r="BF303"/>
  <c r="BE303"/>
  <c r="T303"/>
  <c r="R303"/>
  <c r="P303"/>
  <c r="BI300"/>
  <c r="BH300"/>
  <c r="BF300"/>
  <c r="BE300"/>
  <c r="T300"/>
  <c r="R300"/>
  <c r="P300"/>
  <c r="BI298"/>
  <c r="BH298"/>
  <c r="BF298"/>
  <c r="BE298"/>
  <c r="T298"/>
  <c r="R298"/>
  <c r="P298"/>
  <c r="BI295"/>
  <c r="BH295"/>
  <c r="BF295"/>
  <c r="BE295"/>
  <c r="T295"/>
  <c r="R295"/>
  <c r="P295"/>
  <c r="BI293"/>
  <c r="BH293"/>
  <c r="BF293"/>
  <c r="BE293"/>
  <c r="T293"/>
  <c r="R293"/>
  <c r="P293"/>
  <c r="BI291"/>
  <c r="BH291"/>
  <c r="BF291"/>
  <c r="BE291"/>
  <c r="T291"/>
  <c r="R291"/>
  <c r="P291"/>
  <c r="BI288"/>
  <c r="BH288"/>
  <c r="BF288"/>
  <c r="BE288"/>
  <c r="T288"/>
  <c r="R288"/>
  <c r="P288"/>
  <c r="BI286"/>
  <c r="BH286"/>
  <c r="BF286"/>
  <c r="BE286"/>
  <c r="T286"/>
  <c r="R286"/>
  <c r="P286"/>
  <c r="BI284"/>
  <c r="BH284"/>
  <c r="BF284"/>
  <c r="BE284"/>
  <c r="T284"/>
  <c r="R284"/>
  <c r="P284"/>
  <c r="BI282"/>
  <c r="BH282"/>
  <c r="BF282"/>
  <c r="BE282"/>
  <c r="T282"/>
  <c r="R282"/>
  <c r="P282"/>
  <c r="BI279"/>
  <c r="BH279"/>
  <c r="BF279"/>
  <c r="BE279"/>
  <c r="T279"/>
  <c r="R279"/>
  <c r="P279"/>
  <c r="BI277"/>
  <c r="BH277"/>
  <c r="BF277"/>
  <c r="BE277"/>
  <c r="T277"/>
  <c r="R277"/>
  <c r="P277"/>
  <c r="BI275"/>
  <c r="BH275"/>
  <c r="BF275"/>
  <c r="BE275"/>
  <c r="T275"/>
  <c r="R275"/>
  <c r="P275"/>
  <c r="BI272"/>
  <c r="BH272"/>
  <c r="BF272"/>
  <c r="BE272"/>
  <c r="T272"/>
  <c r="R272"/>
  <c r="P272"/>
  <c r="BI269"/>
  <c r="BH269"/>
  <c r="BF269"/>
  <c r="BE269"/>
  <c r="T269"/>
  <c r="R269"/>
  <c r="P269"/>
  <c r="BI267"/>
  <c r="BH267"/>
  <c r="BF267"/>
  <c r="BE267"/>
  <c r="T267"/>
  <c r="R267"/>
  <c r="P267"/>
  <c r="BI265"/>
  <c r="BH265"/>
  <c r="BF265"/>
  <c r="BE265"/>
  <c r="T265"/>
  <c r="R265"/>
  <c r="P265"/>
  <c r="BI263"/>
  <c r="BH263"/>
  <c r="BF263"/>
  <c r="BE263"/>
  <c r="T263"/>
  <c r="R263"/>
  <c r="P263"/>
  <c r="BI261"/>
  <c r="BH261"/>
  <c r="BF261"/>
  <c r="BE261"/>
  <c r="T261"/>
  <c r="R261"/>
  <c r="P261"/>
  <c r="BI259"/>
  <c r="BH259"/>
  <c r="BF259"/>
  <c r="BE259"/>
  <c r="T259"/>
  <c r="R259"/>
  <c r="P259"/>
  <c r="BI257"/>
  <c r="BH257"/>
  <c r="BF257"/>
  <c r="BE257"/>
  <c r="T257"/>
  <c r="R257"/>
  <c r="P257"/>
  <c r="BI255"/>
  <c r="BH255"/>
  <c r="BF255"/>
  <c r="BE255"/>
  <c r="T255"/>
  <c r="R255"/>
  <c r="P255"/>
  <c r="BI252"/>
  <c r="BH252"/>
  <c r="BF252"/>
  <c r="BE252"/>
  <c r="T252"/>
  <c r="R252"/>
  <c r="P252"/>
  <c r="BI250"/>
  <c r="BH250"/>
  <c r="BF250"/>
  <c r="BE250"/>
  <c r="T250"/>
  <c r="R250"/>
  <c r="P250"/>
  <c r="BI248"/>
  <c r="BH248"/>
  <c r="BF248"/>
  <c r="BE248"/>
  <c r="T248"/>
  <c r="R248"/>
  <c r="P248"/>
  <c r="BI246"/>
  <c r="BH246"/>
  <c r="BF246"/>
  <c r="BE246"/>
  <c r="T246"/>
  <c r="R246"/>
  <c r="P246"/>
  <c r="BI243"/>
  <c r="BH243"/>
  <c r="BF243"/>
  <c r="BE243"/>
  <c r="T243"/>
  <c r="R243"/>
  <c r="P243"/>
  <c r="BI241"/>
  <c r="BH241"/>
  <c r="BF241"/>
  <c r="BE241"/>
  <c r="T241"/>
  <c r="R241"/>
  <c r="P241"/>
  <c r="BI239"/>
  <c r="BH239"/>
  <c r="BF239"/>
  <c r="BE239"/>
  <c r="T239"/>
  <c r="R239"/>
  <c r="P239"/>
  <c r="BI237"/>
  <c r="BH237"/>
  <c r="BF237"/>
  <c r="BE237"/>
  <c r="T237"/>
  <c r="R237"/>
  <c r="P237"/>
  <c r="BI235"/>
  <c r="BH235"/>
  <c r="BF235"/>
  <c r="BE235"/>
  <c r="T235"/>
  <c r="R235"/>
  <c r="P235"/>
  <c r="BI233"/>
  <c r="BH233"/>
  <c r="BF233"/>
  <c r="BE233"/>
  <c r="T233"/>
  <c r="R233"/>
  <c r="P233"/>
  <c r="BI230"/>
  <c r="BH230"/>
  <c r="BF230"/>
  <c r="BE230"/>
  <c r="T230"/>
  <c r="R230"/>
  <c r="P230"/>
  <c r="BI228"/>
  <c r="BH228"/>
  <c r="BF228"/>
  <c r="BE228"/>
  <c r="T228"/>
  <c r="R228"/>
  <c r="P228"/>
  <c r="BI225"/>
  <c r="BH225"/>
  <c r="BF225"/>
  <c r="BE225"/>
  <c r="T225"/>
  <c r="R225"/>
  <c r="P225"/>
  <c r="BI223"/>
  <c r="BH223"/>
  <c r="BF223"/>
  <c r="BE223"/>
  <c r="T223"/>
  <c r="R223"/>
  <c r="P223"/>
  <c r="BI220"/>
  <c r="BH220"/>
  <c r="BF220"/>
  <c r="BE220"/>
  <c r="T220"/>
  <c r="R220"/>
  <c r="P220"/>
  <c r="BI218"/>
  <c r="BH218"/>
  <c r="BF218"/>
  <c r="BE218"/>
  <c r="T218"/>
  <c r="R218"/>
  <c r="P218"/>
  <c r="BI215"/>
  <c r="BH215"/>
  <c r="BF215"/>
  <c r="BE215"/>
  <c r="T215"/>
  <c r="R215"/>
  <c r="P215"/>
  <c r="BI212"/>
  <c r="BH212"/>
  <c r="BF212"/>
  <c r="BE212"/>
  <c r="T212"/>
  <c r="R212"/>
  <c r="P212"/>
  <c r="BI210"/>
  <c r="BH210"/>
  <c r="BF210"/>
  <c r="BE210"/>
  <c r="T210"/>
  <c r="R210"/>
  <c r="P210"/>
  <c r="BI208"/>
  <c r="BH208"/>
  <c r="BF208"/>
  <c r="BE208"/>
  <c r="T208"/>
  <c r="R208"/>
  <c r="P208"/>
  <c r="BI206"/>
  <c r="BH206"/>
  <c r="BF206"/>
  <c r="BE206"/>
  <c r="T206"/>
  <c r="R206"/>
  <c r="P206"/>
  <c r="BI203"/>
  <c r="BH203"/>
  <c r="BF203"/>
  <c r="BE203"/>
  <c r="T203"/>
  <c r="R203"/>
  <c r="P203"/>
  <c r="BI201"/>
  <c r="BH201"/>
  <c r="BF201"/>
  <c r="BE201"/>
  <c r="T201"/>
  <c r="R201"/>
  <c r="P201"/>
  <c r="BI198"/>
  <c r="BH198"/>
  <c r="BF198"/>
  <c r="BE198"/>
  <c r="T198"/>
  <c r="R198"/>
  <c r="P198"/>
  <c r="BI195"/>
  <c r="BH195"/>
  <c r="BF195"/>
  <c r="BE195"/>
  <c r="T195"/>
  <c r="R195"/>
  <c r="P195"/>
  <c r="BI192"/>
  <c r="BH192"/>
  <c r="BF192"/>
  <c r="BE192"/>
  <c r="T192"/>
  <c r="R192"/>
  <c r="P192"/>
  <c r="BI189"/>
  <c r="BH189"/>
  <c r="BF189"/>
  <c r="BE189"/>
  <c r="T189"/>
  <c r="R189"/>
  <c r="P189"/>
  <c r="BI186"/>
  <c r="BH186"/>
  <c r="BF186"/>
  <c r="BE186"/>
  <c r="T186"/>
  <c r="R186"/>
  <c r="P186"/>
  <c r="BI183"/>
  <c r="BH183"/>
  <c r="BF183"/>
  <c r="BE183"/>
  <c r="T183"/>
  <c r="R183"/>
  <c r="P183"/>
  <c r="BI181"/>
  <c r="BH181"/>
  <c r="BF181"/>
  <c r="BE181"/>
  <c r="T181"/>
  <c r="R181"/>
  <c r="P181"/>
  <c r="BI178"/>
  <c r="BH178"/>
  <c r="BF178"/>
  <c r="BE178"/>
  <c r="T178"/>
  <c r="R178"/>
  <c r="P178"/>
  <c r="BI175"/>
  <c r="BH175"/>
  <c r="BF175"/>
  <c r="BE175"/>
  <c r="T175"/>
  <c r="R175"/>
  <c r="P175"/>
  <c r="BI172"/>
  <c r="BH172"/>
  <c r="BF172"/>
  <c r="BE172"/>
  <c r="T172"/>
  <c r="R172"/>
  <c r="P172"/>
  <c r="BI169"/>
  <c r="BH169"/>
  <c r="BF169"/>
  <c r="BE169"/>
  <c r="T169"/>
  <c r="R169"/>
  <c r="P169"/>
  <c r="BI166"/>
  <c r="BH166"/>
  <c r="BF166"/>
  <c r="BE166"/>
  <c r="T166"/>
  <c r="R166"/>
  <c r="P166"/>
  <c r="BI163"/>
  <c r="BH163"/>
  <c r="BF163"/>
  <c r="BE163"/>
  <c r="T163"/>
  <c r="R163"/>
  <c r="P163"/>
  <c r="BI160"/>
  <c r="BH160"/>
  <c r="BF160"/>
  <c r="BE160"/>
  <c r="T160"/>
  <c r="R160"/>
  <c r="P160"/>
  <c r="BI157"/>
  <c r="BH157"/>
  <c r="BF157"/>
  <c r="BE157"/>
  <c r="T157"/>
  <c r="R157"/>
  <c r="P157"/>
  <c r="BI154"/>
  <c r="BH154"/>
  <c r="BF154"/>
  <c r="BE154"/>
  <c r="T154"/>
  <c r="R154"/>
  <c r="P154"/>
  <c r="BI151"/>
  <c r="BH151"/>
  <c r="BF151"/>
  <c r="BE151"/>
  <c r="T151"/>
  <c r="R151"/>
  <c r="P151"/>
  <c r="BI148"/>
  <c r="BH148"/>
  <c r="BF148"/>
  <c r="BE148"/>
  <c r="T148"/>
  <c r="R148"/>
  <c r="P148"/>
  <c r="BI145"/>
  <c r="BH145"/>
  <c r="BF145"/>
  <c r="BE145"/>
  <c r="T145"/>
  <c r="R145"/>
  <c r="P145"/>
  <c r="BI142"/>
  <c r="BH142"/>
  <c r="BF142"/>
  <c r="BE142"/>
  <c r="T142"/>
  <c r="R142"/>
  <c r="P142"/>
  <c r="BI139"/>
  <c r="BH139"/>
  <c r="BF139"/>
  <c r="BE139"/>
  <c r="T139"/>
  <c r="R139"/>
  <c r="P139"/>
  <c r="BI137"/>
  <c r="BH137"/>
  <c r="BF137"/>
  <c r="BE137"/>
  <c r="T137"/>
  <c r="R137"/>
  <c r="P137"/>
  <c r="BI134"/>
  <c r="BH134"/>
  <c r="BF134"/>
  <c r="BE134"/>
  <c r="T134"/>
  <c r="R134"/>
  <c r="P134"/>
  <c r="BI131"/>
  <c r="BH131"/>
  <c r="BF131"/>
  <c r="BE131"/>
  <c r="T131"/>
  <c r="R131"/>
  <c r="P131"/>
  <c r="BI128"/>
  <c r="BH128"/>
  <c r="BF128"/>
  <c r="BE128"/>
  <c r="T128"/>
  <c r="R128"/>
  <c r="P128"/>
  <c r="BI125"/>
  <c r="BH125"/>
  <c r="BF125"/>
  <c r="BE125"/>
  <c r="T125"/>
  <c r="R125"/>
  <c r="P125"/>
  <c r="BI122"/>
  <c r="BH122"/>
  <c r="BF122"/>
  <c r="BE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2" r="J37"/>
  <c r="J36"/>
  <c i="1" r="AY95"/>
  <c i="2" r="J35"/>
  <c i="1" r="AX95"/>
  <c i="2" r="BI242"/>
  <c r="BH242"/>
  <c r="BF242"/>
  <c r="BE242"/>
  <c r="T242"/>
  <c r="R242"/>
  <c r="P242"/>
  <c r="BI240"/>
  <c r="BH240"/>
  <c r="BF240"/>
  <c r="BE240"/>
  <c r="T240"/>
  <c r="R240"/>
  <c r="P240"/>
  <c r="BI237"/>
  <c r="BH237"/>
  <c r="BF237"/>
  <c r="BE237"/>
  <c r="T237"/>
  <c r="R237"/>
  <c r="P237"/>
  <c r="BI235"/>
  <c r="BH235"/>
  <c r="BF235"/>
  <c r="BE235"/>
  <c r="T235"/>
  <c r="R235"/>
  <c r="P235"/>
  <c r="BI233"/>
  <c r="BH233"/>
  <c r="BF233"/>
  <c r="BE233"/>
  <c r="T233"/>
  <c r="R233"/>
  <c r="P233"/>
  <c r="BI230"/>
  <c r="BH230"/>
  <c r="BF230"/>
  <c r="BE230"/>
  <c r="T230"/>
  <c r="R230"/>
  <c r="P230"/>
  <c r="BI226"/>
  <c r="BH226"/>
  <c r="BF226"/>
  <c r="BE226"/>
  <c r="T226"/>
  <c r="T225"/>
  <c r="R226"/>
  <c r="R225"/>
  <c r="P226"/>
  <c r="P225"/>
  <c r="BI223"/>
  <c r="BH223"/>
  <c r="BF223"/>
  <c r="BE223"/>
  <c r="T223"/>
  <c r="R223"/>
  <c r="P223"/>
  <c r="BI221"/>
  <c r="BH221"/>
  <c r="BF221"/>
  <c r="BE221"/>
  <c r="T221"/>
  <c r="R221"/>
  <c r="P221"/>
  <c r="BI218"/>
  <c r="BH218"/>
  <c r="BF218"/>
  <c r="BE218"/>
  <c r="T218"/>
  <c r="R218"/>
  <c r="P218"/>
  <c r="BI215"/>
  <c r="BH215"/>
  <c r="BF215"/>
  <c r="BE215"/>
  <c r="T215"/>
  <c r="R215"/>
  <c r="P215"/>
  <c r="BI213"/>
  <c r="BH213"/>
  <c r="BF213"/>
  <c r="BE213"/>
  <c r="T213"/>
  <c r="R213"/>
  <c r="P213"/>
  <c r="BI209"/>
  <c r="BH209"/>
  <c r="BF209"/>
  <c r="BE209"/>
  <c r="T209"/>
  <c r="R209"/>
  <c r="P209"/>
  <c r="BI206"/>
  <c r="BH206"/>
  <c r="BF206"/>
  <c r="BE206"/>
  <c r="T206"/>
  <c r="R206"/>
  <c r="P206"/>
  <c r="BI203"/>
  <c r="BH203"/>
  <c r="BF203"/>
  <c r="BE203"/>
  <c r="T203"/>
  <c r="R203"/>
  <c r="P203"/>
  <c r="BI200"/>
  <c r="BH200"/>
  <c r="BF200"/>
  <c r="BE200"/>
  <c r="T200"/>
  <c r="R200"/>
  <c r="P200"/>
  <c r="BI197"/>
  <c r="BH197"/>
  <c r="BF197"/>
  <c r="BE197"/>
  <c r="T197"/>
  <c r="R197"/>
  <c r="P197"/>
  <c r="BI194"/>
  <c r="BH194"/>
  <c r="BF194"/>
  <c r="BE194"/>
  <c r="T194"/>
  <c r="R194"/>
  <c r="P194"/>
  <c r="BI191"/>
  <c r="BH191"/>
  <c r="BF191"/>
  <c r="BE191"/>
  <c r="T191"/>
  <c r="R191"/>
  <c r="P191"/>
  <c r="BI188"/>
  <c r="BH188"/>
  <c r="BF188"/>
  <c r="BE188"/>
  <c r="T188"/>
  <c r="R188"/>
  <c r="P188"/>
  <c r="BI185"/>
  <c r="BH185"/>
  <c r="BF185"/>
  <c r="BE185"/>
  <c r="T185"/>
  <c r="R185"/>
  <c r="P185"/>
  <c r="BI182"/>
  <c r="BH182"/>
  <c r="BF182"/>
  <c r="BE182"/>
  <c r="T182"/>
  <c r="R182"/>
  <c r="P182"/>
  <c r="BI179"/>
  <c r="BH179"/>
  <c r="BF179"/>
  <c r="BE179"/>
  <c r="T179"/>
  <c r="R179"/>
  <c r="P179"/>
  <c r="BI176"/>
  <c r="BH176"/>
  <c r="BF176"/>
  <c r="BE176"/>
  <c r="T176"/>
  <c r="R176"/>
  <c r="P176"/>
  <c r="BI173"/>
  <c r="BH173"/>
  <c r="BF173"/>
  <c r="BE173"/>
  <c r="T173"/>
  <c r="R173"/>
  <c r="P173"/>
  <c r="BI169"/>
  <c r="BH169"/>
  <c r="BF169"/>
  <c r="BE169"/>
  <c r="T169"/>
  <c r="R169"/>
  <c r="P169"/>
  <c r="BI166"/>
  <c r="BH166"/>
  <c r="BF166"/>
  <c r="BE166"/>
  <c r="T166"/>
  <c r="R166"/>
  <c r="P166"/>
  <c r="BI163"/>
  <c r="BH163"/>
  <c r="BF163"/>
  <c r="BE163"/>
  <c r="T163"/>
  <c r="R163"/>
  <c r="P163"/>
  <c r="BI160"/>
  <c r="BH160"/>
  <c r="BF160"/>
  <c r="BE160"/>
  <c r="T160"/>
  <c r="R160"/>
  <c r="P160"/>
  <c r="BI156"/>
  <c r="BH156"/>
  <c r="BF156"/>
  <c r="BE156"/>
  <c r="T156"/>
  <c r="R156"/>
  <c r="P156"/>
  <c r="BI154"/>
  <c r="BH154"/>
  <c r="BF154"/>
  <c r="BE154"/>
  <c r="T154"/>
  <c r="R154"/>
  <c r="P154"/>
  <c r="BI151"/>
  <c r="BH151"/>
  <c r="BF151"/>
  <c r="BE151"/>
  <c r="T151"/>
  <c r="R151"/>
  <c r="P151"/>
  <c r="BI148"/>
  <c r="BH148"/>
  <c r="BF148"/>
  <c r="BE148"/>
  <c r="T148"/>
  <c r="R148"/>
  <c r="P148"/>
  <c r="BI145"/>
  <c r="BH145"/>
  <c r="BF145"/>
  <c r="BE145"/>
  <c r="T145"/>
  <c r="R145"/>
  <c r="P145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BI129"/>
  <c r="BH129"/>
  <c r="BF129"/>
  <c r="BE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2" r="J242"/>
  <c r="J235"/>
  <c r="BK226"/>
  <c r="BK221"/>
  <c r="J197"/>
  <c r="BK185"/>
  <c r="J176"/>
  <c r="J163"/>
  <c r="BK148"/>
  <c i="1" r="AS94"/>
  <c i="2" r="J221"/>
  <c r="BK209"/>
  <c r="BK200"/>
  <c r="J185"/>
  <c r="J173"/>
  <c r="BK154"/>
  <c r="J145"/>
  <c r="J132"/>
  <c r="BK218"/>
  <c r="BK197"/>
  <c r="BK176"/>
  <c r="BK163"/>
  <c r="BK145"/>
  <c r="BK132"/>
  <c r="J215"/>
  <c r="J194"/>
  <c i="3" r="J306"/>
  <c r="J267"/>
  <c r="J243"/>
  <c r="J212"/>
  <c r="J186"/>
  <c r="J169"/>
  <c r="J128"/>
  <c r="BK286"/>
  <c r="J279"/>
  <c r="J257"/>
  <c r="BK237"/>
  <c r="J228"/>
  <c r="J201"/>
  <c r="J178"/>
  <c r="BK160"/>
  <c r="J134"/>
  <c r="BK316"/>
  <c r="J286"/>
  <c r="J269"/>
  <c r="J248"/>
  <c r="BK233"/>
  <c r="BK208"/>
  <c r="BK201"/>
  <c r="BK186"/>
  <c r="J157"/>
  <c r="BK145"/>
  <c r="J316"/>
  <c r="BK298"/>
  <c r="J288"/>
  <c r="J277"/>
  <c r="J263"/>
  <c r="J250"/>
  <c r="J225"/>
  <c r="BK215"/>
  <c r="BK178"/>
  <c r="BK157"/>
  <c r="BK137"/>
  <c r="J122"/>
  <c i="4" r="J288"/>
  <c r="J267"/>
  <c r="J236"/>
  <c r="BK226"/>
  <c r="BK196"/>
  <c r="BK188"/>
  <c r="J178"/>
  <c r="BK158"/>
  <c r="J144"/>
  <c r="BK282"/>
  <c r="BK264"/>
  <c r="BK246"/>
  <c r="J231"/>
  <c r="J211"/>
  <c r="J199"/>
  <c r="BK186"/>
  <c r="BK169"/>
  <c r="J156"/>
  <c r="BK140"/>
  <c r="BK134"/>
  <c r="J294"/>
  <c r="J271"/>
  <c r="J254"/>
  <c r="BK248"/>
  <c r="J228"/>
  <c r="J213"/>
  <c r="J150"/>
  <c r="BK288"/>
  <c r="BK276"/>
  <c r="J251"/>
  <c r="J226"/>
  <c r="BK218"/>
  <c r="J208"/>
  <c r="J172"/>
  <c r="BK138"/>
  <c i="5" r="J131"/>
  <c r="J125"/>
  <c r="J141"/>
  <c i="2" r="BK240"/>
  <c r="BK233"/>
  <c r="J218"/>
  <c r="J209"/>
  <c r="J182"/>
  <c r="BK169"/>
  <c r="J156"/>
  <c r="J138"/>
  <c r="BK242"/>
  <c r="J237"/>
  <c r="J233"/>
  <c r="BK215"/>
  <c r="BK206"/>
  <c r="BK191"/>
  <c r="J179"/>
  <c r="J160"/>
  <c r="J141"/>
  <c r="J226"/>
  <c r="BK203"/>
  <c r="BK179"/>
  <c r="J166"/>
  <c r="BK151"/>
  <c r="BK129"/>
  <c r="J203"/>
  <c r="J188"/>
  <c r="BK141"/>
  <c i="3" r="J295"/>
  <c r="BK252"/>
  <c r="J218"/>
  <c r="J206"/>
  <c r="BK183"/>
  <c r="BK154"/>
  <c r="J313"/>
  <c r="BK282"/>
  <c r="J261"/>
  <c r="J246"/>
  <c r="J230"/>
  <c r="BK210"/>
  <c r="J181"/>
  <c r="BK175"/>
  <c r="J148"/>
  <c r="BK128"/>
  <c r="BK311"/>
  <c r="J303"/>
  <c r="J275"/>
  <c r="BK259"/>
  <c r="BK243"/>
  <c r="BK230"/>
  <c r="J220"/>
  <c r="BK195"/>
  <c r="J160"/>
  <c r="BK151"/>
  <c r="BK139"/>
  <c r="BK313"/>
  <c r="J300"/>
  <c r="J291"/>
  <c r="BK279"/>
  <c r="BK267"/>
  <c r="BK257"/>
  <c r="J235"/>
  <c r="BK218"/>
  <c r="J189"/>
  <c r="J163"/>
  <c r="J142"/>
  <c r="BK125"/>
  <c i="4" r="BK294"/>
  <c r="J264"/>
  <c r="J248"/>
  <c r="BK231"/>
  <c r="J205"/>
  <c r="BK190"/>
  <c r="J169"/>
  <c r="BK156"/>
  <c r="J142"/>
  <c r="BK280"/>
  <c r="BK262"/>
  <c r="J241"/>
  <c r="J220"/>
  <c r="BK205"/>
  <c r="J188"/>
  <c r="BK175"/>
  <c r="J158"/>
  <c r="BK148"/>
  <c r="J138"/>
  <c r="BK127"/>
  <c r="J276"/>
  <c r="BK267"/>
  <c r="BK251"/>
  <c r="BK238"/>
  <c r="J218"/>
  <c r="J194"/>
  <c r="BK160"/>
  <c r="J140"/>
  <c r="J285"/>
  <c r="BK274"/>
  <c r="J238"/>
  <c r="BK220"/>
  <c r="BK199"/>
  <c r="J175"/>
  <c r="J134"/>
  <c i="5" r="BK125"/>
  <c r="BK138"/>
  <c i="2" r="J200"/>
  <c r="J154"/>
  <c i="3" r="J298"/>
  <c r="BK277"/>
  <c r="BK246"/>
  <c r="J215"/>
  <c r="J195"/>
  <c r="BK172"/>
  <c r="J139"/>
  <c r="J293"/>
  <c r="BK272"/>
  <c r="J259"/>
  <c r="BK241"/>
  <c r="BK235"/>
  <c r="BK203"/>
  <c r="J183"/>
  <c r="BK166"/>
  <c r="J137"/>
  <c r="BK122"/>
  <c r="BK306"/>
  <c r="BK291"/>
  <c r="J272"/>
  <c r="BK255"/>
  <c r="BK239"/>
  <c r="BK225"/>
  <c r="J203"/>
  <c r="BK189"/>
  <c r="J172"/>
  <c r="J154"/>
  <c r="J125"/>
  <c r="J311"/>
  <c r="BK295"/>
  <c r="J284"/>
  <c r="BK269"/>
  <c r="BK261"/>
  <c r="J239"/>
  <c r="BK220"/>
  <c r="J210"/>
  <c r="J208"/>
  <c r="J198"/>
  <c r="J175"/>
  <c r="BK148"/>
  <c r="BK134"/>
  <c i="4" r="BK297"/>
  <c r="BK271"/>
  <c r="BK254"/>
  <c r="BK228"/>
  <c r="BK194"/>
  <c r="BK184"/>
  <c r="BK163"/>
  <c r="BK146"/>
  <c r="BK285"/>
  <c r="J259"/>
  <c r="BK244"/>
  <c r="BK216"/>
  <c r="BK202"/>
  <c r="BK172"/>
  <c r="BK153"/>
  <c r="J146"/>
  <c r="J136"/>
  <c r="BK278"/>
  <c r="BK259"/>
  <c r="BK241"/>
  <c r="BK223"/>
  <c r="J202"/>
  <c r="J186"/>
  <c r="J153"/>
  <c r="BK136"/>
  <c r="J282"/>
  <c r="J269"/>
  <c r="BK234"/>
  <c r="BK211"/>
  <c r="BK181"/>
  <c r="J163"/>
  <c i="5" r="BK141"/>
  <c r="J138"/>
  <c r="J128"/>
  <c i="2" r="BK237"/>
  <c r="BK230"/>
  <c r="BK223"/>
  <c r="J213"/>
  <c r="BK188"/>
  <c r="BK166"/>
  <c r="J151"/>
  <c r="J129"/>
  <c r="J240"/>
  <c r="BK235"/>
  <c r="J230"/>
  <c r="BK213"/>
  <c r="BK194"/>
  <c r="BK182"/>
  <c r="J169"/>
  <c r="J148"/>
  <c r="BK138"/>
  <c r="J223"/>
  <c r="J191"/>
  <c r="BK173"/>
  <c r="BK156"/>
  <c r="J135"/>
  <c r="J206"/>
  <c r="BK160"/>
  <c r="BK135"/>
  <c i="3" r="BK288"/>
  <c r="BK263"/>
  <c r="J241"/>
  <c r="BK198"/>
  <c r="BK181"/>
  <c r="J151"/>
  <c r="BK303"/>
  <c r="BK284"/>
  <c r="J265"/>
  <c r="J255"/>
  <c r="J233"/>
  <c r="J223"/>
  <c r="J192"/>
  <c r="BK163"/>
  <c r="J131"/>
  <c r="BK309"/>
  <c r="BK300"/>
  <c r="BK265"/>
  <c r="BK250"/>
  <c r="J237"/>
  <c r="BK228"/>
  <c r="BK206"/>
  <c r="BK192"/>
  <c r="BK169"/>
  <c r="BK142"/>
  <c r="J309"/>
  <c r="BK293"/>
  <c r="J282"/>
  <c r="BK275"/>
  <c r="J252"/>
  <c r="BK248"/>
  <c r="BK223"/>
  <c r="BK212"/>
  <c r="J166"/>
  <c r="J145"/>
  <c r="BK131"/>
  <c i="4" r="J297"/>
  <c r="J278"/>
  <c r="BK257"/>
  <c r="J234"/>
  <c r="BK213"/>
  <c r="BK192"/>
  <c r="J181"/>
  <c r="J160"/>
  <c r="J148"/>
  <c r="J127"/>
  <c r="BK269"/>
  <c r="J257"/>
  <c r="J223"/>
  <c r="BK208"/>
  <c r="J192"/>
  <c r="BK178"/>
  <c r="BK166"/>
  <c r="BK150"/>
  <c r="BK142"/>
  <c r="BK131"/>
  <c r="J274"/>
  <c r="J262"/>
  <c r="J244"/>
  <c r="BK236"/>
  <c r="J196"/>
  <c r="J184"/>
  <c r="BK144"/>
  <c r="J131"/>
  <c r="J280"/>
  <c r="J246"/>
  <c r="J216"/>
  <c r="J190"/>
  <c r="J166"/>
  <c i="5" r="BK134"/>
  <c r="BK131"/>
  <c r="J134"/>
  <c r="BK128"/>
  <c i="2" l="1" r="T128"/>
  <c r="T144"/>
  <c r="BK159"/>
  <c r="J159"/>
  <c r="J100"/>
  <c r="BK172"/>
  <c r="J172"/>
  <c r="J101"/>
  <c r="BK212"/>
  <c r="J212"/>
  <c r="J102"/>
  <c r="T229"/>
  <c r="T228"/>
  <c r="T239"/>
  <c i="3" r="P121"/>
  <c r="P120"/>
  <c r="P119"/>
  <c i="1" r="AU96"/>
  <c i="4" r="BK130"/>
  <c r="J130"/>
  <c r="J99"/>
  <c r="BK162"/>
  <c r="J162"/>
  <c r="J100"/>
  <c r="BK201"/>
  <c r="J201"/>
  <c r="J101"/>
  <c r="P233"/>
  <c r="R293"/>
  <c i="2" r="P128"/>
  <c r="R144"/>
  <c r="T159"/>
  <c r="T172"/>
  <c r="T212"/>
  <c r="BK229"/>
  <c r="J229"/>
  <c r="J105"/>
  <c r="P239"/>
  <c i="3" r="T121"/>
  <c r="T120"/>
  <c r="T119"/>
  <c i="4" r="R130"/>
  <c r="R125"/>
  <c r="R124"/>
  <c r="T162"/>
  <c r="R201"/>
  <c r="R233"/>
  <c r="P293"/>
  <c i="5" r="T130"/>
  <c r="T123"/>
  <c r="T122"/>
  <c i="2" r="BK128"/>
  <c r="J128"/>
  <c r="J98"/>
  <c r="BK144"/>
  <c r="J144"/>
  <c r="J99"/>
  <c r="R159"/>
  <c r="P172"/>
  <c r="R212"/>
  <c r="R229"/>
  <c r="R228"/>
  <c r="R239"/>
  <c i="3" r="BK121"/>
  <c r="J121"/>
  <c r="J98"/>
  <c i="4" r="P130"/>
  <c r="P125"/>
  <c r="P124"/>
  <c i="1" r="AU97"/>
  <c i="4" r="P162"/>
  <c r="P201"/>
  <c r="T233"/>
  <c r="T293"/>
  <c i="5" r="P130"/>
  <c r="P123"/>
  <c r="P122"/>
  <c i="1" r="AU98"/>
  <c i="2" r="R128"/>
  <c r="P144"/>
  <c r="P159"/>
  <c r="R172"/>
  <c r="P212"/>
  <c r="P229"/>
  <c r="P228"/>
  <c r="BK239"/>
  <c r="J239"/>
  <c r="J106"/>
  <c i="3" r="R121"/>
  <c r="R120"/>
  <c r="R119"/>
  <c i="4" r="T130"/>
  <c r="T125"/>
  <c r="T124"/>
  <c r="R162"/>
  <c r="T201"/>
  <c r="BK233"/>
  <c r="J233"/>
  <c r="J102"/>
  <c r="BK293"/>
  <c r="J293"/>
  <c r="J104"/>
  <c i="5" r="BK130"/>
  <c r="J130"/>
  <c r="J100"/>
  <c r="R130"/>
  <c r="R123"/>
  <c r="R122"/>
  <c i="2" r="BK225"/>
  <c r="J225"/>
  <c r="J103"/>
  <c i="5" r="BK124"/>
  <c r="J124"/>
  <c r="J98"/>
  <c r="BK127"/>
  <c r="J127"/>
  <c r="J99"/>
  <c r="BK137"/>
  <c r="J137"/>
  <c r="J101"/>
  <c r="BK140"/>
  <c r="J140"/>
  <c r="J102"/>
  <c i="3" r="BK315"/>
  <c r="J315"/>
  <c r="J99"/>
  <c i="4" r="BK126"/>
  <c r="J126"/>
  <c r="J98"/>
  <c r="BK287"/>
  <c r="J287"/>
  <c r="J103"/>
  <c i="5" r="E112"/>
  <c r="BG125"/>
  <c r="BG128"/>
  <c r="J89"/>
  <c r="BG134"/>
  <c r="F119"/>
  <c r="BG131"/>
  <c r="BG138"/>
  <c r="BG141"/>
  <c i="4" r="E85"/>
  <c r="BG136"/>
  <c r="BG208"/>
  <c r="BG213"/>
  <c r="BG259"/>
  <c r="BG267"/>
  <c r="BG271"/>
  <c r="BG274"/>
  <c r="BG280"/>
  <c r="BG134"/>
  <c r="BG142"/>
  <c r="BG158"/>
  <c r="BG181"/>
  <c r="BG192"/>
  <c r="BG199"/>
  <c r="BG216"/>
  <c r="BG231"/>
  <c r="BG236"/>
  <c r="BG246"/>
  <c r="BG248"/>
  <c r="BG257"/>
  <c r="BG264"/>
  <c r="BG276"/>
  <c r="F121"/>
  <c r="BG131"/>
  <c r="BG138"/>
  <c r="BG140"/>
  <c r="BG146"/>
  <c r="BG148"/>
  <c r="BG150"/>
  <c r="BG163"/>
  <c r="BG166"/>
  <c r="BG169"/>
  <c r="BG172"/>
  <c r="BG175"/>
  <c r="BG184"/>
  <c r="BG196"/>
  <c r="BG202"/>
  <c r="BG205"/>
  <c r="BG218"/>
  <c r="BG220"/>
  <c r="BG238"/>
  <c r="BG241"/>
  <c r="BG244"/>
  <c r="BG262"/>
  <c r="BG278"/>
  <c r="BG282"/>
  <c r="BG288"/>
  <c r="J89"/>
  <c r="BG127"/>
  <c r="BG144"/>
  <c r="BG153"/>
  <c r="BG156"/>
  <c r="BG160"/>
  <c r="BG178"/>
  <c r="BG186"/>
  <c r="BG188"/>
  <c r="BG190"/>
  <c r="BG194"/>
  <c r="BG211"/>
  <c r="BG223"/>
  <c r="BG226"/>
  <c r="BG228"/>
  <c r="BG234"/>
  <c r="BG251"/>
  <c r="BG254"/>
  <c r="BG269"/>
  <c r="BG285"/>
  <c r="BG294"/>
  <c r="BG297"/>
  <c i="2" r="BK127"/>
  <c r="J127"/>
  <c r="J97"/>
  <c i="3" r="J89"/>
  <c r="F92"/>
  <c r="BG122"/>
  <c r="BG131"/>
  <c r="BG134"/>
  <c r="BG145"/>
  <c r="BG154"/>
  <c r="BG175"/>
  <c r="BG210"/>
  <c r="BG215"/>
  <c r="BG218"/>
  <c r="BG220"/>
  <c r="BG246"/>
  <c r="BG255"/>
  <c r="BG272"/>
  <c r="BG275"/>
  <c r="BG286"/>
  <c r="BG288"/>
  <c r="BG291"/>
  <c r="BG293"/>
  <c r="BG309"/>
  <c r="BG313"/>
  <c r="BG316"/>
  <c i="2" r="BK228"/>
  <c r="J228"/>
  <c r="J104"/>
  <c i="3" r="E85"/>
  <c r="BG137"/>
  <c r="BG139"/>
  <c r="BG142"/>
  <c r="BG151"/>
  <c r="BG157"/>
  <c r="BG166"/>
  <c r="BG183"/>
  <c r="BG186"/>
  <c r="BG189"/>
  <c r="BG192"/>
  <c r="BG198"/>
  <c r="BG201"/>
  <c r="BG203"/>
  <c r="BG206"/>
  <c r="BG212"/>
  <c r="BG223"/>
  <c r="BG225"/>
  <c r="BG230"/>
  <c r="BG237"/>
  <c r="BG241"/>
  <c r="BG248"/>
  <c r="BG257"/>
  <c r="BG263"/>
  <c r="BG267"/>
  <c r="BG284"/>
  <c r="BG300"/>
  <c r="BG303"/>
  <c r="BG306"/>
  <c r="BG128"/>
  <c r="BG163"/>
  <c r="BG172"/>
  <c r="BG178"/>
  <c r="BG208"/>
  <c r="BG228"/>
  <c r="BG233"/>
  <c r="BG235"/>
  <c r="BG239"/>
  <c r="BG252"/>
  <c r="BG259"/>
  <c r="BG277"/>
  <c r="BG279"/>
  <c r="BG311"/>
  <c r="BG125"/>
  <c r="BG148"/>
  <c r="BG160"/>
  <c r="BG169"/>
  <c r="BG181"/>
  <c r="BG195"/>
  <c r="BG243"/>
  <c r="BG250"/>
  <c r="BG261"/>
  <c r="BG265"/>
  <c r="BG269"/>
  <c r="BG282"/>
  <c r="BG295"/>
  <c r="BG298"/>
  <c i="2" r="F123"/>
  <c r="BG132"/>
  <c r="BG138"/>
  <c r="BG141"/>
  <c r="BG200"/>
  <c r="BG203"/>
  <c r="E116"/>
  <c r="J120"/>
  <c r="BG129"/>
  <c r="BG148"/>
  <c r="BG160"/>
  <c r="BG166"/>
  <c r="BG169"/>
  <c r="BG173"/>
  <c r="BG176"/>
  <c r="BG194"/>
  <c r="BG209"/>
  <c r="BG215"/>
  <c r="BG221"/>
  <c r="BG223"/>
  <c r="BG226"/>
  <c r="BG135"/>
  <c r="BG151"/>
  <c r="BG156"/>
  <c r="BG182"/>
  <c r="BG188"/>
  <c r="BG191"/>
  <c r="BG197"/>
  <c r="BG213"/>
  <c r="BG218"/>
  <c r="BG233"/>
  <c r="BG240"/>
  <c r="BG242"/>
  <c r="BG145"/>
  <c r="BG154"/>
  <c r="BG163"/>
  <c r="BG179"/>
  <c r="BG185"/>
  <c r="BG206"/>
  <c r="BG230"/>
  <c r="BG235"/>
  <c r="BG237"/>
  <c r="F34"/>
  <c i="1" r="BA95"/>
  <c i="2" r="F33"/>
  <c i="1" r="AZ95"/>
  <c i="3" r="F36"/>
  <c i="1" r="BC96"/>
  <c i="4" r="J34"/>
  <c i="1" r="AW97"/>
  <c i="5" r="J34"/>
  <c i="1" r="AW98"/>
  <c i="5" r="F34"/>
  <c i="1" r="BA98"/>
  <c i="2" r="J33"/>
  <c i="1" r="AV95"/>
  <c i="2" r="F36"/>
  <c i="1" r="BC95"/>
  <c i="3" r="J34"/>
  <c i="1" r="AW96"/>
  <c i="4" r="F33"/>
  <c i="1" r="AZ97"/>
  <c i="4" r="F34"/>
  <c i="1" r="BA97"/>
  <c i="5" r="F33"/>
  <c i="1" r="AZ98"/>
  <c i="5" r="F37"/>
  <c i="1" r="BD98"/>
  <c i="2" r="F37"/>
  <c i="1" r="BD95"/>
  <c i="3" r="J33"/>
  <c i="1" r="AV96"/>
  <c i="3" r="F37"/>
  <c i="1" r="BD96"/>
  <c i="4" r="J33"/>
  <c i="1" r="AV97"/>
  <c i="4" r="F37"/>
  <c i="1" r="BD97"/>
  <c i="2" r="J34"/>
  <c i="1" r="AW95"/>
  <c i="3" r="F34"/>
  <c i="1" r="BA96"/>
  <c i="3" r="F33"/>
  <c i="1" r="AZ96"/>
  <c i="4" r="F36"/>
  <c i="1" r="BC97"/>
  <c i="5" r="F36"/>
  <c i="1" r="BC98"/>
  <c i="5" r="J33"/>
  <c i="1" r="AV98"/>
  <c i="2" l="1" r="P127"/>
  <c r="P126"/>
  <c i="1" r="AU95"/>
  <c i="2" r="R127"/>
  <c r="R126"/>
  <c r="T127"/>
  <c r="T126"/>
  <c i="3" r="BK120"/>
  <c r="J120"/>
  <c r="J97"/>
  <c i="5" r="BK123"/>
  <c r="J123"/>
  <c r="J97"/>
  <c i="4" r="BK125"/>
  <c r="J125"/>
  <c r="J97"/>
  <c i="2" r="BK126"/>
  <c r="J126"/>
  <c r="J96"/>
  <c i="1" r="AU94"/>
  <c r="AT95"/>
  <c r="AT96"/>
  <c i="4" r="F35"/>
  <c i="1" r="BB97"/>
  <c r="AT97"/>
  <c r="AT98"/>
  <c i="5" r="F35"/>
  <c i="1" r="BB98"/>
  <c r="BD94"/>
  <c r="W33"/>
  <c r="BC94"/>
  <c r="AY94"/>
  <c r="AZ94"/>
  <c r="W29"/>
  <c i="2" r="F35"/>
  <c i="1" r="BB95"/>
  <c r="BA94"/>
  <c r="W30"/>
  <c i="3" r="F35"/>
  <c i="1" r="BB96"/>
  <c i="3" l="1" r="BK119"/>
  <c r="J119"/>
  <c r="J96"/>
  <c i="4" r="BK124"/>
  <c r="J124"/>
  <c r="J96"/>
  <c i="5" r="BK122"/>
  <c r="J122"/>
  <c r="J96"/>
  <c i="1" r="AW94"/>
  <c r="AK30"/>
  <c r="AV94"/>
  <c r="AK29"/>
  <c r="W32"/>
  <c i="2" r="J30"/>
  <c i="1" r="AG95"/>
  <c r="BB94"/>
  <c r="W31"/>
  <c l="1" r="AN95"/>
  <c i="2" r="J39"/>
  <c i="5" r="J30"/>
  <c i="1" r="AG98"/>
  <c i="3" r="J30"/>
  <c r="J39"/>
  <c i="4" r="J30"/>
  <c i="1" r="AG97"/>
  <c r="AT94"/>
  <c r="AX94"/>
  <c i="4" l="1" r="J39"/>
  <c i="1" r="AG96"/>
  <c i="5" r="J39"/>
  <c i="1" r="AN96"/>
  <c r="AN97"/>
  <c r="AN98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<sst xmlns="http://schemas.openxmlformats.org/spreadsheetml/2006/main">
  <si>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</si>
  <si>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</si>
  <si>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</si>
  <si>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</si>
  <si>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</si>
  <si>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{267f672e-62f8-4ca8-b7e3-a6dd0cc90e56}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</si>
  <si>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</si>
  <si>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</si>
  <si>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</si>
  <si>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</si>
  <si>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</si>
  <si>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</si>
  <si>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</si>
  <si>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</si>
  <si>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65422018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</si>
  <si>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</si>
  <si>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</si>
  <si>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Ekologizace vytápění v TO Prachatice</t>
  </si>
  <si>
    <t>KSO:</t>
  </si>
  <si>
    <t>CC-CZ:</t>
  </si>
  <si>
    <t>Místo:</t>
  </si>
  <si>
    <t xml:space="preserve"> </t>
  </si>
  <si>
    <t>Datum:</t>
  </si>
  <si>
    <t>31. 5. 2022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</si>
  <si>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</si>
  <si>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</si>
  <si>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</si>
  <si>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</si>
  <si>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</si>
  <si>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</si>
  <si>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</si>
  <si>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</si>
  <si>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</si>
  <si>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</si>
  <si>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</si>
  <si>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</si>
  <si>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</si>
  <si>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</si>
  <si>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</si>
  <si>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</si>
  <si>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</si>
  <si>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</si>
  <si>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</si>
  <si>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</si>
  <si>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</si>
  <si>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</si>
  <si>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</si>
  <si>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</si>
  <si>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</si>
  <si>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</si>
  <si>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</si>
  <si>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</si>
  <si>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</si>
  <si>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</si>
  <si>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</si>
  <si>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</si>
  <si>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</si>
  <si>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</si>
  <si>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</si>
  <si>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</si>
  <si>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</si>
  <si>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</si>
  <si>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</si>
  <si>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</si>
  <si>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</si>
  <si>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</si>
  <si>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</si>
  <si>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</si>
  <si>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</si>
  <si>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</si>
  <si>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</si>
  <si>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</si>
  <si>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</si>
  <si>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</si>
  <si>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</si>
  <si>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</si>
  <si>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</si>
  <si>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</si>
  <si>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</si>
  <si>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</si>
  <si>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</si>
  <si>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</si>
  <si>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{095bc7ee-bf9e-421f-a183-475382ff429d}</t>
  </si>
  <si>
    <t>2</t>
  </si>
  <si>
    <t>SO 02</t>
  </si>
  <si>
    <t>Elektroinstalace</t>
  </si>
  <si>
    <t>{87b2d3c6-098e-4b93-8fcd-4b82458ed0b2}</t>
  </si>
  <si>
    <t>SO 03</t>
  </si>
  <si>
    <t>Vytápění</t>
  </si>
  <si>
    <t>{cca1e405-7360-405a-a7a8-cea40557865c}</t>
  </si>
  <si>
    <t>SO 04</t>
  </si>
  <si>
    <t>VRN</t>
  </si>
  <si>
    <t>{1be94090-4572-4ab2-ade7-130c6cc0e58f}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</si>
  <si>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</si>
  <si>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</si>
  <si>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</si>
  <si>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</si>
  <si>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</si>
  <si>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</si>
  <si>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</si>
  <si>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</si>
  <si>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</si>
  <si>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</si>
  <si>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</si>
  <si>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</si>
  <si>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</si>
  <si>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</si>
  <si>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</si>
  <si>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</si>
  <si>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</si>
  <si>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</si>
  <si>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</si>
  <si>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</si>
  <si>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</si>
  <si>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</si>
  <si>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</si>
  <si>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</si>
  <si>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</si>
  <si>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</si>
  <si>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</si>
  <si>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</si>
  <si>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</si>
  <si>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</si>
  <si>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</si>
  <si>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</si>
  <si>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</si>
  <si>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</si>
  <si>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</si>
  <si>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</si>
  <si>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131213132</t>
  </si>
  <si>
    <t>Hloubení jam a zářezů při překopech inženýrských sítí ručně zapažených i nezapažených s urovnáním dna do předepsaného profilu a spádu objemu do 10 m3 v hornině třídy těžitelnosti I skupiny 3 nesoudržných</t>
  </si>
  <si>
    <t>m3</t>
  </si>
  <si>
    <t>4</t>
  </si>
  <si>
    <t>-63313207</t>
  </si>
  <si>
    <t>PP</t>
  </si>
  <si>
    <t>VV</t>
  </si>
  <si>
    <t>0,9*0,75*0,95</t>
  </si>
  <si>
    <t>132212121</t>
  </si>
  <si>
    <t>Hloubení zapažených rýh šířky do 800 mm ručně s urovnáním dna do předepsaného profilu a spádu v hornině třídy těžitelnosti I skupiny 3 soudržných</t>
  </si>
  <si>
    <t>-1531102177</t>
  </si>
  <si>
    <t>0,5*0,5*1,9</t>
  </si>
  <si>
    <t>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</si>
  <si>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</si>
  <si>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</si>
  <si>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-673582980</t>
  </si>
  <si>
    <t>0,236+0,475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</si>
  <si>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</si>
  <si>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</si>
  <si>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-1008648615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</si>
  <si>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</si>
  <si>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0,711*5</t>
  </si>
  <si>
    <t>5</t>
  </si>
  <si>
    <t>171201221</t>
  </si>
  <si>
    <t>Poplatek za uložení stavebního odpadu na skládce (skládkovné) zeminy a kamení zatříděného do Katalogu odpadů pod kódem 17 05 04</t>
  </si>
  <si>
    <t>t</t>
  </si>
  <si>
    <t>-1155077676</t>
  </si>
  <si>
    <t>0,475</t>
  </si>
  <si>
    <t>Zakládání</t>
  </si>
  <si>
    <t>6</t>
  </si>
  <si>
    <t>271532212</t>
  </si>
  <si>
    <t>Podsyp pod základové konstrukce se zhutněním a urovnáním povrchu z kameniva hrubého, frakce 16 - 32 mm</t>
  </si>
  <si>
    <t>-931205632</t>
  </si>
  <si>
    <t>0,9*0,75*0,15</t>
  </si>
  <si>
    <t>7</t>
  </si>
  <si>
    <t>273313611</t>
  </si>
  <si>
    <t>Základy z betonu prostého desky z betonu kamenem neprokládaného tř. C 16/20</t>
  </si>
  <si>
    <t>985878167</t>
  </si>
  <si>
    <t>0,9*0,75*0,80</t>
  </si>
  <si>
    <t>8</t>
  </si>
  <si>
    <t>273351121</t>
  </si>
  <si>
    <t>Bednění základů desek zřízení</t>
  </si>
  <si>
    <t>m2</t>
  </si>
  <si>
    <t>-1932644042</t>
  </si>
  <si>
    <t>(0,9+0,9+0,75+0,75)*0,15</t>
  </si>
  <si>
    <t>9</t>
  </si>
  <si>
    <t>273351122</t>
  </si>
  <si>
    <t>Bednění základů desek odstranění</t>
  </si>
  <si>
    <t>-1929365689</t>
  </si>
  <si>
    <t>10</t>
  </si>
  <si>
    <t>273362021</t>
  </si>
  <si>
    <t>Výztuž základů desek ze svařovaných sítí z drátů typu KARI</t>
  </si>
  <si>
    <t>1939779513</t>
  </si>
  <si>
    <t>(0,9*0,75)*4,335*1,15*0,001</t>
  </si>
  <si>
    <t>Úpravy povrchů, podlahy a osazování výplní</t>
  </si>
  <si>
    <t>11</t>
  </si>
  <si>
    <t>612135101</t>
  </si>
  <si>
    <t>Hrubá výplň rýh ve stěnách maltou jakékoli šířky rýhy</t>
  </si>
  <si>
    <t>-175169338</t>
  </si>
  <si>
    <t xml:space="preserve">Hrubá výplň rýh maltou  jakékoli šířky rýhy ve stěnách</t>
  </si>
  <si>
    <t>19*0,3+12*0,15</t>
  </si>
  <si>
    <t>12</t>
  </si>
  <si>
    <t>612315111</t>
  </si>
  <si>
    <t>Vápenná hladká omítka rýh ve stěnách š do 150 mm</t>
  </si>
  <si>
    <t>-741539121</t>
  </si>
  <si>
    <t>Vápenná omítka rýh hladká ve stěnách, šířky rýhy do 150 mm</t>
  </si>
  <si>
    <t>5,5</t>
  </si>
  <si>
    <t>13</t>
  </si>
  <si>
    <t>612315112</t>
  </si>
  <si>
    <t>Vápenná hladká omítka rýh ve stěnách š přes 150 do 300 mm</t>
  </si>
  <si>
    <t>130351082</t>
  </si>
  <si>
    <t>Vápenná omítka rýh hladká ve stěnách, šířky rýhy přes 150 do 300 mm</t>
  </si>
  <si>
    <t>7,5</t>
  </si>
  <si>
    <t>14</t>
  </si>
  <si>
    <t>612315416</t>
  </si>
  <si>
    <t>Oprava vápenné omítky vnitřních ploch hladké, tloušťky do 20 mm, s celoplošným přeštukováním, tloušťky štuku do 3 mm, stěn, v rozsahu opravované plochy do 10%</t>
  </si>
  <si>
    <t>-309751722</t>
  </si>
  <si>
    <t>0,4*0,4*44</t>
  </si>
  <si>
    <t>Ostatní konstrukce a práce, bourání</t>
  </si>
  <si>
    <t>941111111</t>
  </si>
  <si>
    <t xml:space="preserve">Montáž lešení řadového trubkového lehkého pracovního s podlahami  s provozním zatížením tř. 3 do 200 kg/m2 šířky tř. W06 od 0,6 do 0,9 m, výšky do 10 m</t>
  </si>
  <si>
    <t>-1625914755</t>
  </si>
  <si>
    <t>1,5*12</t>
  </si>
  <si>
    <t>16</t>
  </si>
  <si>
    <t>941111211</t>
  </si>
  <si>
    <t xml:space="preserve">Montáž lešení řadového trubkového lehkého pracovního s podlahami  s provozním zatížením tř. 3 do 200 kg/m2 Příplatek za první a každý další den použití lešení k ceně -1111</t>
  </si>
  <si>
    <t>-906116761</t>
  </si>
  <si>
    <t>18*5</t>
  </si>
  <si>
    <t>17</t>
  </si>
  <si>
    <t>941111811</t>
  </si>
  <si>
    <t xml:space="preserve">Demontáž lešení řadového trubkového lehkého pracovního s podlahami  s provozním zatížením tř. 3 do 200 kg/m2 šířky tř. W06 od 0,6 do 0,9 m, výšky do 10 m</t>
  </si>
  <si>
    <t>460392517</t>
  </si>
  <si>
    <t>18</t>
  </si>
  <si>
    <t>952901114</t>
  </si>
  <si>
    <t>Vyčištění budov bytové a občanské výstavby při výšce podlaží přes 4 m</t>
  </si>
  <si>
    <t>1756625495</t>
  </si>
  <si>
    <t xml:space="preserve">Vyčištění budov nebo objektů před předáním do užívání  budov bytové nebo občanské výstavby, světlé výšky podlaží přes 4 m</t>
  </si>
  <si>
    <t>12*15*3</t>
  </si>
  <si>
    <t>19</t>
  </si>
  <si>
    <t>962032231</t>
  </si>
  <si>
    <t>Bourání zdiva z cihel pálených nebo vápenopískových na MV nebo MVC přes 1 m3</t>
  </si>
  <si>
    <t>1796829717</t>
  </si>
  <si>
    <t xml:space="preserve">Bourání zdiva nadzákladového z cihel nebo tvárnic  z cihel pálených nebo vápenopískových, na maltu vápennou nebo vápenocementovou, objemu přes 1 m3</t>
  </si>
  <si>
    <t>1,25</t>
  </si>
  <si>
    <t>20</t>
  </si>
  <si>
    <t>967031733</t>
  </si>
  <si>
    <t>Přisekání plošné zdiva z cihel pálených na MV nebo MVC tl do 150 mm</t>
  </si>
  <si>
    <t>1845424390</t>
  </si>
  <si>
    <t xml:space="preserve">Přisekání (špicování) plošné nebo rovných ostění zdiva z cihel pálených  plošné, na maltu vápennou nebo vápenocementovou, tl. na maltu vápennou nebo vápenocementovou, tl. do 150 mm</t>
  </si>
  <si>
    <t>0,6*0,7</t>
  </si>
  <si>
    <t>967031734</t>
  </si>
  <si>
    <t>Přisekání plošné zdiva z cihel pálených na MV nebo MVC tl do 300 mm</t>
  </si>
  <si>
    <t>-981855120</t>
  </si>
  <si>
    <t xml:space="preserve">Přisekání (špicování) plošné nebo rovných ostění zdiva z cihel pálených  plošné, na maltu vápennou nebo vápenocementovou, tl. na maltu vápennou nebo vápenocementovou, tl. do 300 mm</t>
  </si>
  <si>
    <t>0,9*1,2</t>
  </si>
  <si>
    <t>22</t>
  </si>
  <si>
    <t>971033131</t>
  </si>
  <si>
    <t>Vybourání otvorů ve zdivu cihelném D do 60 mm na MVC nebo MV tl do 150 mm</t>
  </si>
  <si>
    <t>kus</t>
  </si>
  <si>
    <t>1882336439</t>
  </si>
  <si>
    <t xml:space="preserve">Vybourání otvorů ve zdivu základovém nebo nadzákladovém z cihel, tvárnic, příčkovek  z cihel pálených na maltu vápennou nebo vápenocementovou průměru profilu do 60 mm, tl. do 150 mm</t>
  </si>
  <si>
    <t>23</t>
  </si>
  <si>
    <t>971033151</t>
  </si>
  <si>
    <t>Vybourání otvorů ve zdivu cihelném D do 60 mm na MVC nebo MV tl do 450 mm</t>
  </si>
  <si>
    <t>-2048240925</t>
  </si>
  <si>
    <t xml:space="preserve">Vybourání otvorů ve zdivu základovém nebo nadzákladovém z cihel, tvárnic, příčkovek  z cihel pálených na maltu vápennou nebo vápenocementovou průměru profilu do 60 mm, tl. do 450 mm</t>
  </si>
  <si>
    <t>24</t>
  </si>
  <si>
    <t>971033241</t>
  </si>
  <si>
    <t xml:space="preserve">Vybourání otvorů ve zdivu základovém nebo nadzákladovém z cihel, tvárnic, příčkovek  z cihel pálených na maltu vápennou nebo vápenocementovou plochy do 0,0225 m2, tl. do 300 mm</t>
  </si>
  <si>
    <t>-1286025008</t>
  </si>
  <si>
    <t>25</t>
  </si>
  <si>
    <t>974031121</t>
  </si>
  <si>
    <t>Vysekání rýh ve zdivu cihelném hl do 30 mm š do 30 mm</t>
  </si>
  <si>
    <t>m</t>
  </si>
  <si>
    <t>-1398781344</t>
  </si>
  <si>
    <t xml:space="preserve">Vysekání rýh ve zdivu cihelném na maltu vápennou nebo vápenocementovou  do hl. 30 mm a šířky do 30 mm</t>
  </si>
  <si>
    <t>26</t>
  </si>
  <si>
    <t>974031124</t>
  </si>
  <si>
    <t>Vysekání rýh ve zdivu cihelném hl do 30 mm š do 150 mm</t>
  </si>
  <si>
    <t>519089258</t>
  </si>
  <si>
    <t xml:space="preserve">Vysekání rýh ve zdivu cihelném na maltu vápennou nebo vápenocementovou  do hl. 30 mm a šířky do 150 mm</t>
  </si>
  <si>
    <t>27</t>
  </si>
  <si>
    <t>978013191</t>
  </si>
  <si>
    <t>Otlučení (osekání) vnitřní vápenné nebo vápenocementové omítky stěn v rozsahu přes 50 do 100 %</t>
  </si>
  <si>
    <t>-1655894265</t>
  </si>
  <si>
    <t>Otlučení vápenných nebo vápenocementových omítek vnitřních ploch stěn s vyškrabáním spar, s očištěním zdiva, v rozsahu přes 50 do 100 %</t>
  </si>
  <si>
    <t>997</t>
  </si>
  <si>
    <t>Přesun sutě</t>
  </si>
  <si>
    <t>28</t>
  </si>
  <si>
    <t>997013211</t>
  </si>
  <si>
    <t>Vnitrostaveništní doprava suti a vybouraných hmot pro budovy v do 6 m ručně</t>
  </si>
  <si>
    <t>-1067714657</t>
  </si>
  <si>
    <t xml:space="preserve">Vnitrostaveništní doprava suti a vybouraných hmot  vodorovně do 50 m svisle ručně pro budovy a haly výšky do 6 m</t>
  </si>
  <si>
    <t>29</t>
  </si>
  <si>
    <t>997013501</t>
  </si>
  <si>
    <t>Odvoz suti a vybouraných hmot na skládku nebo meziskládku do 1 km se složením</t>
  </si>
  <si>
    <t>-266359300</t>
  </si>
  <si>
    <t xml:space="preserve">Odvoz suti a vybouraných hmot na skládku nebo meziskládku  se složením, na vzdálenost do 1 km</t>
  </si>
  <si>
    <t>0,3744*10 'Přepočtené koeficientem množství</t>
  </si>
  <si>
    <t>30</t>
  </si>
  <si>
    <t>997013509</t>
  </si>
  <si>
    <t>Příplatek k odvozu suti a vybouraných hmot na skládku ZKD 1 km přes 1 km</t>
  </si>
  <si>
    <t>-1889790563</t>
  </si>
  <si>
    <t xml:space="preserve">Odvoz suti a vybouraných hmot na skládku nebo meziskládku  se složením, na vzdálenost Příplatek k ceně za každý další i započatý 1 km přes 1 km</t>
  </si>
  <si>
    <t>3,756*20 'Přepočtené koeficientem množství</t>
  </si>
  <si>
    <t>31</t>
  </si>
  <si>
    <t>997013511</t>
  </si>
  <si>
    <t>Odvoz suti a vybouraných hmot z meziskládky na skládku do 1 km s naložením a se složením</t>
  </si>
  <si>
    <t>-364720216</t>
  </si>
  <si>
    <t xml:space="preserve">Odvoz suti a vybouraných hmot z meziskládky na skládku  s naložením a se složením, na vzdálenost do 1 km</t>
  </si>
  <si>
    <t>32</t>
  </si>
  <si>
    <t>997013631</t>
  </si>
  <si>
    <t>Poplatek za uložení na skládce (skládkovné) stavebního odpadu směsného kód odpadu 17 09 04</t>
  </si>
  <si>
    <t>1602666565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</si>
  <si>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</si>
  <si>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</si>
  <si>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</si>
  <si>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33</t>
  </si>
  <si>
    <t>998018001</t>
  </si>
  <si>
    <t xml:space="preserve">Přesun hmot pro budovy občanské výstavby, bydlení, výrobu a služby  ruční - bez užití mechanizace vodorovná dopravní vzdálenost do 100 m pro budovy s jakoukoliv nosnou konstrukcí výšky do 6 m</t>
  </si>
  <si>
    <t>876678855</t>
  </si>
  <si>
    <t>PSV</t>
  </si>
  <si>
    <t>Práce a dodávky PSV</t>
  </si>
  <si>
    <t>784</t>
  </si>
  <si>
    <t>Dokončovací práce - malby a tapety</t>
  </si>
  <si>
    <t>34</t>
  </si>
  <si>
    <t>784121001</t>
  </si>
  <si>
    <t>Oškrabání malby v mísnostech v do 3,80 m</t>
  </si>
  <si>
    <t>1998148146</t>
  </si>
  <si>
    <t>Oškrabání malby v místnostech výšky do 3,80 m</t>
  </si>
  <si>
    <t>4*5+3*6</t>
  </si>
  <si>
    <t>35</t>
  </si>
  <si>
    <t>784181121</t>
  </si>
  <si>
    <t>Hloubková jednonásobná bezbarvá penetrace podkladu v místnostech v do 3,80 m</t>
  </si>
  <si>
    <t>1506769673</t>
  </si>
  <si>
    <t>Penetrace podkladu jednonásobná hloubková akrylátová bezbarvá v místnostech výšky do 3,80 m</t>
  </si>
  <si>
    <t>36</t>
  </si>
  <si>
    <t>784221101</t>
  </si>
  <si>
    <t>Dvojnásobné bílé malby ze směsí za sucha dobře otěruvzdorných v místnostech do 3,80 m</t>
  </si>
  <si>
    <t>-1440753993</t>
  </si>
  <si>
    <t>Malby z malířských směsí otěruvzdorných za sucha dvojnásobné, bílé za sucha otěruvzdorné dobře v místnostech výšky do 3,80 m</t>
  </si>
  <si>
    <t>37</t>
  </si>
  <si>
    <t>784672011</t>
  </si>
  <si>
    <t>Písmomalířské práce v písmen nebo číslic do 100 mm v místnostech v do 3,80 m</t>
  </si>
  <si>
    <t>1878205625</t>
  </si>
  <si>
    <t>Písmomalířské práce výšky číslic nebo písmen přes 40 do 100 mm v místnostech výšky do 3,80 m</t>
  </si>
  <si>
    <t>HZS</t>
  </si>
  <si>
    <t>Hodinové zúčtovací sazby</t>
  </si>
  <si>
    <t>38</t>
  </si>
  <si>
    <t>HZS1291</t>
  </si>
  <si>
    <t>Hodinová zúčtovací sazba pomocný stavební dělník</t>
  </si>
  <si>
    <t>hod</t>
  </si>
  <si>
    <t>512</t>
  </si>
  <si>
    <t>-1434089258</t>
  </si>
  <si>
    <t xml:space="preserve">Hodinové zúčtovací sazby profesí HSV  zemní a pomocné práce pomocný stavební dělník</t>
  </si>
  <si>
    <t>39</t>
  </si>
  <si>
    <t>HZS1302</t>
  </si>
  <si>
    <t xml:space="preserve">Hodinové zúčtovací sazby profesí HSV  provádění konstrukcí zedník specialista</t>
  </si>
  <si>
    <t>1679572578</t>
  </si>
  <si>
    <t>SO 02 - Elektroinstalace</t>
  </si>
  <si>
    <t xml:space="preserve">    741 - Elektroinstalace - silnoproud</t>
  </si>
  <si>
    <t>741</t>
  </si>
  <si>
    <t>Elektroinstalace - silnoproud</t>
  </si>
  <si>
    <t>741110511</t>
  </si>
  <si>
    <t>Montáž lišt a kanálků elektroinstalačních se spojkami, ohyby a rohy a s nasunutím do krabic vkládacích s víčkem, šířky do 60 mm</t>
  </si>
  <si>
    <t>1771953807</t>
  </si>
  <si>
    <t>12+19</t>
  </si>
  <si>
    <t>M</t>
  </si>
  <si>
    <t>34571005</t>
  </si>
  <si>
    <t>lišta elektroinstalační hranatá PVC 25x20mm</t>
  </si>
  <si>
    <t>1794191144</t>
  </si>
  <si>
    <t>31*1,05 "Přepočtené koeficientem množství</t>
  </si>
  <si>
    <t>741110512</t>
  </si>
  <si>
    <t>Montáž lišt a kanálků elektroinstalačních se spojkami, ohyby a rohy a s nasunutím do krabic vkládacích s víčkem, šířky do přes 60 do 120 mm</t>
  </si>
  <si>
    <t>113032148</t>
  </si>
  <si>
    <t>34571219</t>
  </si>
  <si>
    <t>kanál elektroinstalační hranatý PVC 100x60mm</t>
  </si>
  <si>
    <t>1134283487</t>
  </si>
  <si>
    <t>18*1,05 "Přepočtené koeficientem množství</t>
  </si>
  <si>
    <t>741112001</t>
  </si>
  <si>
    <t>Montáž krabic elektroinstalačních bez napojení na trubky a lišty, demontáže a montáže víčka a přístroje protahovacích nebo odbočných zapuštěných plastových kruhových</t>
  </si>
  <si>
    <t>1703597251</t>
  </si>
  <si>
    <t>34571521</t>
  </si>
  <si>
    <t>krabice pod omítku PVC odbočná kruhová D 70mm s víčkem a svorkovnicí</t>
  </si>
  <si>
    <t>-41964867</t>
  </si>
  <si>
    <t>741120001</t>
  </si>
  <si>
    <t>Montáž vodičů izolovaných měděných bez ukončení uložených pod omítku plných a laněných (např. CY), průřezu žíly 0,35 až 6 mm2</t>
  </si>
  <si>
    <t>626877210</t>
  </si>
  <si>
    <t>34141027</t>
  </si>
  <si>
    <t>vodič propojovací flexibilní jádro Cu lanované izolace PVC 450/750V (H07V-K) 1x6mm2</t>
  </si>
  <si>
    <t>-863641933</t>
  </si>
  <si>
    <t>6*1,15 "Přepočtené koeficientem množství</t>
  </si>
  <si>
    <t>741120003</t>
  </si>
  <si>
    <t>Montáž vodičů izolovaných měděných bez ukončení uložených pod omítku plných a laněných (např. CY), průřezu žíly 10 až 16 mm2</t>
  </si>
  <si>
    <t>-626771455</t>
  </si>
  <si>
    <t>50</t>
  </si>
  <si>
    <t>34141029</t>
  </si>
  <si>
    <t>vodič propojovací flexibilní jádro Cu lanované izolace PVC 450/750V (H07V-K) 1x16mm2</t>
  </si>
  <si>
    <t>-799544063</t>
  </si>
  <si>
    <t>50*1,15 "Přepočtené koeficientem množství</t>
  </si>
  <si>
    <t>741122031</t>
  </si>
  <si>
    <t>Montáž kabelů měděných bez ukončení uložených pod omítku plných kulatých (např. CYKY), počtu a průřezu žil 5x1,5 až 2,5 mm2</t>
  </si>
  <si>
    <t>-1949896782</t>
  </si>
  <si>
    <t>34111090</t>
  </si>
  <si>
    <t>kabel instalační jádro Cu plné izolace PVC plášť PVC 450/750V (CYKY) 5x1,5mm2</t>
  </si>
  <si>
    <t>385931718</t>
  </si>
  <si>
    <t>13*1,15 "Přepočtené koeficientem množství</t>
  </si>
  <si>
    <t>741122225</t>
  </si>
  <si>
    <t>Montáž kabelů měděných bez ukončení uložených volně nebo v liště plných kulatých (např. CYKY) počtu a průřezu žil 3x35+25 mm2, 4x35 mm2</t>
  </si>
  <si>
    <t>-665397800</t>
  </si>
  <si>
    <t>34111620</t>
  </si>
  <si>
    <t>kabel silový jádro Cu izolace PVC plášť PVC 0,6/1kV (1-CYKY) 4x35mm2</t>
  </si>
  <si>
    <t>808495594</t>
  </si>
  <si>
    <t>5*1,15 "Přepočtené koeficientem množství</t>
  </si>
  <si>
    <t>741122231</t>
  </si>
  <si>
    <t>Montáž kabelů měděných bez ukončení uložených volně nebo v liště plných kulatých (např. CYKY) počtu a průřezu žil 5x1,5 až 2,5 mm2</t>
  </si>
  <si>
    <t>-331821496</t>
  </si>
  <si>
    <t>341110.1</t>
  </si>
  <si>
    <t>1-CXKH-V(J) p60-R 5x1,5 (B2cas1d1)</t>
  </si>
  <si>
    <t>1704168758</t>
  </si>
  <si>
    <t>10*1,15 "Přepočtené koeficientem množství</t>
  </si>
  <si>
    <t>741122232</t>
  </si>
  <si>
    <t>Montáž kabelů měděných bez ukončení uložených volně nebo v liště plných kulatých (např. CYKY) počtu a průřezu žil 5x4 až 6 mm2</t>
  </si>
  <si>
    <t>2042167121</t>
  </si>
  <si>
    <t>34111100</t>
  </si>
  <si>
    <t>kabel instalační jádro Cu plné izolace PVC plášť PVC 450/750V (CYKY) 5x6mm2</t>
  </si>
  <si>
    <t>-517345387</t>
  </si>
  <si>
    <t>741128005</t>
  </si>
  <si>
    <t>Ostatní práce při montáži vodičů a kabelů úpravy vodičů a kabelů trasování vedení na omítce</t>
  </si>
  <si>
    <t>-129838258</t>
  </si>
  <si>
    <t>6+50+13+10+13+5</t>
  </si>
  <si>
    <t>741130001</t>
  </si>
  <si>
    <t>Ukončení vodičů izolovaných s označením a zapojením v rozváděči nebo na přístroji, průřezu žíly do 2,5 mm2</t>
  </si>
  <si>
    <t>-1984047595</t>
  </si>
  <si>
    <t>74</t>
  </si>
  <si>
    <t>443238595</t>
  </si>
  <si>
    <t>741130004</t>
  </si>
  <si>
    <t>Ukončení vodičů izolovaných s označením a zapojením v rozváděči nebo na přístroji, průřezu žíly do 6 mm2</t>
  </si>
  <si>
    <t>775336581</t>
  </si>
  <si>
    <t>741130006</t>
  </si>
  <si>
    <t>Ukončení vodičů izolovaných s označením a zapojením v rozváděči nebo na přístroji, průřezu žíly do 16 mm2</t>
  </si>
  <si>
    <t>929876036</t>
  </si>
  <si>
    <t>741130008</t>
  </si>
  <si>
    <t>Ukončení vodičů izolovaných s označením a zapojením v rozváděči nebo na přístroji, průřezu žíly do 35 mm2</t>
  </si>
  <si>
    <t>-1686748874</t>
  </si>
  <si>
    <t>741130041</t>
  </si>
  <si>
    <t>Ukončení vodičů izolovaných s označením a zapojením smršťovací záklopkou nebo páskou bez letování, průřezu žíly do 25 mm2</t>
  </si>
  <si>
    <t>-614499868</t>
  </si>
  <si>
    <t>741132301</t>
  </si>
  <si>
    <t>Ukončení kabelů nebo vodičů koncovkou nebo s vývodkou ucpávkovou do 4 žil s jednoduchým nástavcem průměru 12 mm</t>
  </si>
  <si>
    <t>1159871738</t>
  </si>
  <si>
    <t>741210101</t>
  </si>
  <si>
    <t>Montáž rozváděčů litinových, hliníkových nebo plastových bez zapojení vodičů sestavy hmotnosti do 50 kg</t>
  </si>
  <si>
    <t>367357592</t>
  </si>
  <si>
    <t>35711871</t>
  </si>
  <si>
    <t xml:space="preserve">skříň rozváděče elektroměrového pro přímé měření  kompaktní pilíř celoplastové provedení pro 2x dvousazbový třífázový elektroměr a spínací prvek sazby přístroje na elektroměrové desce s plombovatelným krytem jističů (ER222/NKP7P)</t>
  </si>
  <si>
    <t>-2096897556</t>
  </si>
  <si>
    <t>741210121</t>
  </si>
  <si>
    <t>Montáž rozváděčů litinových, hliníkových nebo plastových bez zapojení vodičů skříněk hmotnosti do 10 kg</t>
  </si>
  <si>
    <t>-472183309</t>
  </si>
  <si>
    <t>35711734</t>
  </si>
  <si>
    <t>skříň přípojková smyčková do výklenku celoplastové provedení výzbroj 1x sada pojistkové spodky nožové velikosti 00 (SS100/NVE1P)</t>
  </si>
  <si>
    <t>1780617019</t>
  </si>
  <si>
    <t>741210554</t>
  </si>
  <si>
    <t>Montáž rozváděčů pro dozorny a velíny bez zapojení vodičů konstrukčních prvků ostatních nosiče svorek</t>
  </si>
  <si>
    <t>-617659644</t>
  </si>
  <si>
    <t>35711765</t>
  </si>
  <si>
    <t>nosič WAGO 790-145</t>
  </si>
  <si>
    <t>-2139922991</t>
  </si>
  <si>
    <t>741240022</t>
  </si>
  <si>
    <t>Montáž ostatního příslušenství rozvoden tabulek výstražných a označovacích pro přístroje lepením</t>
  </si>
  <si>
    <t>574514540</t>
  </si>
  <si>
    <t>741310001</t>
  </si>
  <si>
    <t>Montáž spínačů jedno nebo dvoupólových nástěnných se zapojením vodičů, pro prostředí normální spínačů, řazení 1-jednopólových</t>
  </si>
  <si>
    <t>-796394887</t>
  </si>
  <si>
    <t>34535015</t>
  </si>
  <si>
    <t>spínač nástěnný jednopólový, řazení 1, IP44, šroubové svorky</t>
  </si>
  <si>
    <t>53105805</t>
  </si>
  <si>
    <t>741310011</t>
  </si>
  <si>
    <t>Montáž spínačů jedno nebo dvoupólových nástěnných se zapojením vodičů, pro prostředí normální ovladačů, řazení 1/0-tlačítkových zapínacích</t>
  </si>
  <si>
    <t>-47161331</t>
  </si>
  <si>
    <t>34535037</t>
  </si>
  <si>
    <t>ovládač nástěnný tlačítkový zapínací, řazení 1/0, Al, IP66, šroubové svorky</t>
  </si>
  <si>
    <t>1399124270</t>
  </si>
  <si>
    <t>741313001</t>
  </si>
  <si>
    <t>Montáž zásuvek domovních se zapojením vodičů bezšroubové připojení polozapuštěných nebo zapuštěných 10/16 A, provedení 2P + PE</t>
  </si>
  <si>
    <t>-609740178</t>
  </si>
  <si>
    <t>34555200</t>
  </si>
  <si>
    <t>zásuvka polozápustná dvojnásobná chráněná, šroubové svorky</t>
  </si>
  <si>
    <t>-2082521474</t>
  </si>
  <si>
    <t>40</t>
  </si>
  <si>
    <t>741320021</t>
  </si>
  <si>
    <t>Montáž pojistek se zapojením vodičů pojistkových částí spodků do 500 V 25 A</t>
  </si>
  <si>
    <t>1969285461</t>
  </si>
  <si>
    <t>41</t>
  </si>
  <si>
    <t>35825252</t>
  </si>
  <si>
    <t>pojistka nožová 80A nízkoztrátová 6,70W, provedení normální, charakteristika gG</t>
  </si>
  <si>
    <t>119579379</t>
  </si>
  <si>
    <t>42</t>
  </si>
  <si>
    <t>741320105</t>
  </si>
  <si>
    <t>Montáž jističů se zapojením vodičů jednopólových nn do 25 A ve skříni</t>
  </si>
  <si>
    <t>-1631747449</t>
  </si>
  <si>
    <t>43</t>
  </si>
  <si>
    <t>35822102</t>
  </si>
  <si>
    <t>jistič 1-pólový 2 A vypínací charakteristika B vypínací schopnost 6 kA</t>
  </si>
  <si>
    <t>620966403</t>
  </si>
  <si>
    <t>44</t>
  </si>
  <si>
    <t>35822105</t>
  </si>
  <si>
    <t>jistič 1-pólový 2 A vypínací charakteristika B vypínací schopnost 10 kA</t>
  </si>
  <si>
    <t>1307649086</t>
  </si>
  <si>
    <t>45</t>
  </si>
  <si>
    <t>35822111</t>
  </si>
  <si>
    <t>jistič 1-pólový 16 A vypínací charakteristika B vypínací schopnost 10 kA</t>
  </si>
  <si>
    <t>666510048</t>
  </si>
  <si>
    <t>46</t>
  </si>
  <si>
    <t>741320165</t>
  </si>
  <si>
    <t>Montáž jističů se zapojením vodičů třípólových nn do 25 A ve skříni</t>
  </si>
  <si>
    <t>667907754</t>
  </si>
  <si>
    <t>2+1+2</t>
  </si>
  <si>
    <t>47</t>
  </si>
  <si>
    <t>35822401</t>
  </si>
  <si>
    <t>jistič 3-pólový 16 A vypínací charakteristika B vypínací schopnost 10 kA</t>
  </si>
  <si>
    <t>370816464</t>
  </si>
  <si>
    <t>48</t>
  </si>
  <si>
    <t>35822403</t>
  </si>
  <si>
    <t>jistič 3-pólový 25 A vypínací charakteristika B vypínací schopnost 10 kA</t>
  </si>
  <si>
    <t>-1977479606</t>
  </si>
  <si>
    <t>49</t>
  </si>
  <si>
    <t>35822402</t>
  </si>
  <si>
    <t>jistič 3-pólový 20 A vypínací charakteristika B vypínací schopnost 10 kA</t>
  </si>
  <si>
    <t>1010388527</t>
  </si>
  <si>
    <t>741320185</t>
  </si>
  <si>
    <t>Montáž jističů se zapojením vodičů třípólových nn do 125 A ve skříni</t>
  </si>
  <si>
    <t>265196020</t>
  </si>
  <si>
    <t>51</t>
  </si>
  <si>
    <t>35822192</t>
  </si>
  <si>
    <t>jistič 3-pólový 80 A vypínací charakteristika B vypínací schopnost 20 kA</t>
  </si>
  <si>
    <t>-1726619619</t>
  </si>
  <si>
    <t>52</t>
  </si>
  <si>
    <t>741322142</t>
  </si>
  <si>
    <t>Montáž přepěťových ochran nn se zapojením vodičů svodiče přepětí – typ 3 na DIN lištu třípólových</t>
  </si>
  <si>
    <t>1622996020</t>
  </si>
  <si>
    <t>53</t>
  </si>
  <si>
    <t>10301763</t>
  </si>
  <si>
    <t>sběrnice HOP</t>
  </si>
  <si>
    <t>323026387</t>
  </si>
  <si>
    <t>54</t>
  </si>
  <si>
    <t>741330005</t>
  </si>
  <si>
    <t>Montáž stykačů nn se zapojením vodičů stejnosměrných vestavných jednopólových do 250 A</t>
  </si>
  <si>
    <t>1550406680</t>
  </si>
  <si>
    <t>55</t>
  </si>
  <si>
    <t>35821381</t>
  </si>
  <si>
    <t>stykač 125A, 400V stř. na DIN</t>
  </si>
  <si>
    <t>-974046214</t>
  </si>
  <si>
    <t>56</t>
  </si>
  <si>
    <t>741330014</t>
  </si>
  <si>
    <t>Montáž stykačů nn se zapojením vodičů stejnosměrných vestavných dvou nebo třípólových do 160 A</t>
  </si>
  <si>
    <t>-1520437094</t>
  </si>
  <si>
    <t>57</t>
  </si>
  <si>
    <t>35821380</t>
  </si>
  <si>
    <t xml:space="preserve">stykač vzduchový 3pólový  V105F AC</t>
  </si>
  <si>
    <t>-882448003</t>
  </si>
  <si>
    <t>58</t>
  </si>
  <si>
    <t>741330043</t>
  </si>
  <si>
    <t>Montáž stykačů nn se zapojením vodičů střídavých vestavných třípólových do 40 A</t>
  </si>
  <si>
    <t>-2006546652</t>
  </si>
  <si>
    <t>59</t>
  </si>
  <si>
    <t>741330045</t>
  </si>
  <si>
    <t>Montáž stykačů nn se zapojením vodičů střídavých vestavných třípólových do 100 A</t>
  </si>
  <si>
    <t>63774367</t>
  </si>
  <si>
    <t>60</t>
  </si>
  <si>
    <t>35821382</t>
  </si>
  <si>
    <t>stykač BF8000A230 80A 230V</t>
  </si>
  <si>
    <t>-1481113776</t>
  </si>
  <si>
    <t>61</t>
  </si>
  <si>
    <t>741330201</t>
  </si>
  <si>
    <t>Montáž součástí stykačů se zapojením členů pro odrušení cívky</t>
  </si>
  <si>
    <t>-1979389631</t>
  </si>
  <si>
    <t>62</t>
  </si>
  <si>
    <t>741330635</t>
  </si>
  <si>
    <t>Montáž relé pomocných se zapojením vodičů vestavných v krytu s kontakty 6P</t>
  </si>
  <si>
    <t>-1665963742</t>
  </si>
  <si>
    <t>1+1+1</t>
  </si>
  <si>
    <t>63</t>
  </si>
  <si>
    <t>35821383</t>
  </si>
  <si>
    <t>pomocný stykač 24VDC cívka se sníženým p</t>
  </si>
  <si>
    <t>257843761</t>
  </si>
  <si>
    <t>64</t>
  </si>
  <si>
    <t>35821384</t>
  </si>
  <si>
    <t>relé 20A 3F</t>
  </si>
  <si>
    <t>-1937615384</t>
  </si>
  <si>
    <t>65</t>
  </si>
  <si>
    <t>35821385</t>
  </si>
  <si>
    <t>relé 6A 3F cívka</t>
  </si>
  <si>
    <t>-100626754</t>
  </si>
  <si>
    <t>66</t>
  </si>
  <si>
    <t>741331008</t>
  </si>
  <si>
    <t>Montáž měřicích přístrojů bez zapojení vodičů přístroje s měřicím ústrojím</t>
  </si>
  <si>
    <t>1150733707</t>
  </si>
  <si>
    <t>67</t>
  </si>
  <si>
    <t>13056510</t>
  </si>
  <si>
    <t>HDO SPINAC na DIN listu</t>
  </si>
  <si>
    <t>18654298</t>
  </si>
  <si>
    <t>68</t>
  </si>
  <si>
    <t>741331032</t>
  </si>
  <si>
    <t>Montáž měřicích přístrojů bez zapojení vodičů elektroměru třífázového</t>
  </si>
  <si>
    <t>-1205001134</t>
  </si>
  <si>
    <t>69</t>
  </si>
  <si>
    <t>741420021</t>
  </si>
  <si>
    <t>Montáž hromosvodného vedení svorek se 2 šrouby</t>
  </si>
  <si>
    <t>-1703323669</t>
  </si>
  <si>
    <t>70</t>
  </si>
  <si>
    <t>35441885</t>
  </si>
  <si>
    <t>svorka spojovací pro lano D 8-10mm</t>
  </si>
  <si>
    <t>-2040100697</t>
  </si>
  <si>
    <t>71</t>
  </si>
  <si>
    <t>741810002</t>
  </si>
  <si>
    <t>Zkoušky a prohlídky elektrických rozvodů a zařízení celková prohlídka a vyhotovení revizní zprávy pro objem montážních prací přes 100 do 500 tis. Kč</t>
  </si>
  <si>
    <t>1045950978</t>
  </si>
  <si>
    <t>72</t>
  </si>
  <si>
    <t>741811001</t>
  </si>
  <si>
    <t>Zkoušky a prohlídky rozvodných zařízení kontrola rozváděčů nn, (1 pole) manipulačních, ovládacích nebo reléových</t>
  </si>
  <si>
    <t>-1044390409</t>
  </si>
  <si>
    <t>73</t>
  </si>
  <si>
    <t>741910412</t>
  </si>
  <si>
    <t>Montáž žlabů bez stojiny a výložníků kovových s podpěrkami a příslušenstvím bez víka, šířky do 100 mm</t>
  </si>
  <si>
    <t>174168306</t>
  </si>
  <si>
    <t>16526750</t>
  </si>
  <si>
    <t>drátěný žlab+spojka DZI 60x100 BEZN 3M</t>
  </si>
  <si>
    <t>1781455385</t>
  </si>
  <si>
    <t>75</t>
  </si>
  <si>
    <t>16132880</t>
  </si>
  <si>
    <t>obálka EASYBOX 655.960</t>
  </si>
  <si>
    <t>1842442918</t>
  </si>
  <si>
    <t>76</t>
  </si>
  <si>
    <t>741920241</t>
  </si>
  <si>
    <t>Protipožární ucpávky samostatných kabelů prostup stěnou, tloušťky do 100 mm diskem požární odolnost EI 60, průměr kabelu do 21 mm</t>
  </si>
  <si>
    <t>-1799316274</t>
  </si>
  <si>
    <t>77</t>
  </si>
  <si>
    <t>HZS2232</t>
  </si>
  <si>
    <t xml:space="preserve">Hodinové zúčtovací sazby profesí PSV  provádění stavebních instalací elektrikář odborný</t>
  </si>
  <si>
    <t>1904710581</t>
  </si>
  <si>
    <t>SO 03 - Vytápění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</si>
  <si>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</si>
  <si>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</si>
  <si>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</si>
  <si>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</si>
  <si>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</si>
  <si>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</si>
  <si>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</si>
  <si>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731100832</t>
  </si>
  <si>
    <t xml:space="preserve">Demontáž kotlů litinových  článkových počet čl./hmotnost kotle (t) 6 čl./1,520 t</t>
  </si>
  <si>
    <t>-109434466</t>
  </si>
  <si>
    <t>732</t>
  </si>
  <si>
    <t>Ústřední vytápění - strojovny</t>
  </si>
  <si>
    <t>732110812</t>
  </si>
  <si>
    <t xml:space="preserve">Demontáž těles rozdělovačů a sběračů  přes 100 do DN 200</t>
  </si>
  <si>
    <t>619023934</t>
  </si>
  <si>
    <t>732199100</t>
  </si>
  <si>
    <t>Montáž orientačních štítků</t>
  </si>
  <si>
    <t>soubor</t>
  </si>
  <si>
    <t>187555069</t>
  </si>
  <si>
    <t xml:space="preserve">Montáž štítků  orientačních</t>
  </si>
  <si>
    <t>35442110</t>
  </si>
  <si>
    <t xml:space="preserve">štítek plastový </t>
  </si>
  <si>
    <t>821515922</t>
  </si>
  <si>
    <t>732211815</t>
  </si>
  <si>
    <t xml:space="preserve">Demontáž ohříváků zásobníkových  ležatých o obsahu přes 630 do 1600 l</t>
  </si>
  <si>
    <t>-978922901</t>
  </si>
  <si>
    <t>732213814</t>
  </si>
  <si>
    <t xml:space="preserve">Demontáž ohříváků zásobníkových  rozřezání demontovaných ohříváků o obsahu přes 630 do 1 600 l</t>
  </si>
  <si>
    <t>-1290682387</t>
  </si>
  <si>
    <t>732320815</t>
  </si>
  <si>
    <t xml:space="preserve">Demontáž nádrží beztlakých nebo tlakových  odpojení od rozvodů potrubí nádrže o obsahu přes 500 do 1 000 l</t>
  </si>
  <si>
    <t>-614806350</t>
  </si>
  <si>
    <t>732331614</t>
  </si>
  <si>
    <t>Nádoby expanzní tlakové pro topné a chladicí soustavy s membránou bez pojistného ventilu se závitovým připojením PN 0,6 o objemu 25 l</t>
  </si>
  <si>
    <t>2146748803</t>
  </si>
  <si>
    <t>732331772</t>
  </si>
  <si>
    <t>Příslušenství k expanzním nádobám konzole nastavitelná</t>
  </si>
  <si>
    <t>-1839508931</t>
  </si>
  <si>
    <t>Nádoby expanzní tlakové příslušenství k expanzním nádobám konzole nastavitelná</t>
  </si>
  <si>
    <t>732390853</t>
  </si>
  <si>
    <t xml:space="preserve">Sejmutí nádrží z konzol, rozřezání nádrží  sejmutí odpojených nádrží z konzol na podlahu, o obsahu nádrže přes 100 do 200 l</t>
  </si>
  <si>
    <t>-285282144</t>
  </si>
  <si>
    <t>732393815</t>
  </si>
  <si>
    <t xml:space="preserve">Sejmutí nádrží z konzol, rozřezání nádrží  rozřezání demontovaných nádrží o obsahu do 1 000 l</t>
  </si>
  <si>
    <t>-560729214</t>
  </si>
  <si>
    <t>732420812</t>
  </si>
  <si>
    <t xml:space="preserve">Demontáž čerpadel  oběhových spirálních (do potrubí) DN 40</t>
  </si>
  <si>
    <t>1099580918</t>
  </si>
  <si>
    <t>732522119</t>
  </si>
  <si>
    <t>Tepelné čerpadlo vzduch/voda venkovní jednotka topný výkon/příkon 13,0/5,11 kW</t>
  </si>
  <si>
    <t>446477420</t>
  </si>
  <si>
    <t>Tepelná čerpadla vzduch/voda venkovní jednotka topný výkon/příkon 13,0/5,11 kW</t>
  </si>
  <si>
    <t>732522132</t>
  </si>
  <si>
    <t>Tepelné čerpadlo vzduch/voda vnitřní jednotka se zásobníkem o objemu 185 l / výkonu 9,0 kW</t>
  </si>
  <si>
    <t>-248010989</t>
  </si>
  <si>
    <t>Tepelná čerpadla vzduch/voda vnitřní jednotka s vestavným zásobníkem o objemu a výkonu 185/9,0 kW</t>
  </si>
  <si>
    <t>998732101</t>
  </si>
  <si>
    <t xml:space="preserve">Přesun hmot pro strojovny  stanovený z hmotnosti přesunovaného materiálu vodorovná dopravní vzdálenost do 50 m v objektech výšky do 6 m</t>
  </si>
  <si>
    <t>721456938</t>
  </si>
  <si>
    <t>733</t>
  </si>
  <si>
    <t>Ústřední vytápění - rozvodné potrubí</t>
  </si>
  <si>
    <t>733110803</t>
  </si>
  <si>
    <t xml:space="preserve">Demontáž potrubí z trubek ocelových závitových  DN do 15</t>
  </si>
  <si>
    <t>-1435968435</t>
  </si>
  <si>
    <t>733110806</t>
  </si>
  <si>
    <t xml:space="preserve">Demontáž potrubí z trubek ocelových závitových  DN přes 15 do 32</t>
  </si>
  <si>
    <t>516734224</t>
  </si>
  <si>
    <t>120</t>
  </si>
  <si>
    <t>733122202</t>
  </si>
  <si>
    <t>Potrubí z trubek ocelových hladkých spojovaných lisováním z uhlíkové oceli tenkostěnné PP opláštění PN 16, T= +110°C Ø 15/1,2</t>
  </si>
  <si>
    <t>-995295817</t>
  </si>
  <si>
    <t>140</t>
  </si>
  <si>
    <t>733122203</t>
  </si>
  <si>
    <t>Potrubí z trubek ocelových hladkých spojovaných lisováním z uhlíkové oceli tenkostěnné PP opláštění PN 16, T= +110°C Ø 18/1,2</t>
  </si>
  <si>
    <t>-814456494</t>
  </si>
  <si>
    <t>733122204</t>
  </si>
  <si>
    <t>Potrubí z trubek ocelových hladkých spojovaných lisováním z uhlíkové oceli tenkostěnné PP opláštění PN 16, T= +110°C Ø 22/1,5</t>
  </si>
  <si>
    <t>-1613306873</t>
  </si>
  <si>
    <t>733122205</t>
  </si>
  <si>
    <t>Potrubí z trubek ocelových hladkých spojovaných lisováním z uhlíkové oceli tenkostěnné PP opláštění PN 16, T= +110°C Ø 28/1,5</t>
  </si>
  <si>
    <t>-1121029644</t>
  </si>
  <si>
    <t>733122206</t>
  </si>
  <si>
    <t>Potrubí z trubek ocelových hladkých spojovaných lisováním z uhlíkové oceli tenkostěnné PP opláštění PN 16, T= +110°C Ø 35/1,5</t>
  </si>
  <si>
    <t>199353382</t>
  </si>
  <si>
    <t>733190107</t>
  </si>
  <si>
    <t xml:space="preserve">Zkoušky těsnosti potrubí, manžety prostupové z trubek ocelových  zkoušky těsnosti potrubí (za provozu) z trubek ocelových závitových DN do 40</t>
  </si>
  <si>
    <t>-1975207129</t>
  </si>
  <si>
    <t>733221204</t>
  </si>
  <si>
    <t>Potrubí měděné měkké spojované tvrdým pájením D 22x1 mm</t>
  </si>
  <si>
    <t>-1967769171</t>
  </si>
  <si>
    <t>Potrubí z trubek měděných měkkých spojovaných tvrdým pájením Ø 22/1</t>
  </si>
  <si>
    <t>10892003</t>
  </si>
  <si>
    <t>chladivo R410A 10kg</t>
  </si>
  <si>
    <t>kg</t>
  </si>
  <si>
    <t>-1479956643</t>
  </si>
  <si>
    <t>733390105</t>
  </si>
  <si>
    <t>Ochrana potrubí primárních okruhů tepelných čerpadel tepelně izolačními trubicemi ze syntetického kaučuku lepenými v příčných a podélných spojích, tloušťky izolace 13 mm, průměru Ø přes 38 do 48 mm</t>
  </si>
  <si>
    <t>1851795631</t>
  </si>
  <si>
    <t>733390104</t>
  </si>
  <si>
    <t>Ochrana potrubí primárních okruhů tepelných čerpadel tepelně izolačními trubicemi ze syntetického kaučuku lepenými v příčných a podélných spojích, tloušťky izolace 13 mm, průměru Ø do 38 mm</t>
  </si>
  <si>
    <t>69819026</t>
  </si>
  <si>
    <t>-1985519872</t>
  </si>
  <si>
    <t>733811232</t>
  </si>
  <si>
    <t>Ochrana potrubí termoizolačními trubicemi z pěnového polyetylenu PE přilepenými v příčných a podélných spojích, tloušťky izolace přes 9 do 13 mm, vnitřního průměru izolace DN přes 22 do 45 mm</t>
  </si>
  <si>
    <t>-1187783929</t>
  </si>
  <si>
    <t>998733201</t>
  </si>
  <si>
    <t xml:space="preserve">Přesun hmot pro rozvody potrubí  stanovený procentní sazbou z ceny vodorovná dopravní vzdálenost do 50 m v objektech výšky do 6 m</t>
  </si>
  <si>
    <t>%</t>
  </si>
  <si>
    <t>-1082579177</t>
  </si>
  <si>
    <t>734</t>
  </si>
  <si>
    <t>Ústřední vytápění - armatury</t>
  </si>
  <si>
    <t>734111411</t>
  </si>
  <si>
    <t xml:space="preserve">Ventily uzavírací přírubové  přímé ovládané ručně PN 16 do 300°C (V 30 111 616) DN 15</t>
  </si>
  <si>
    <t>186707190</t>
  </si>
  <si>
    <t>734200823</t>
  </si>
  <si>
    <t xml:space="preserve">Demontáž armatur závitových  se dvěma závity přes 1 do G 6/4</t>
  </si>
  <si>
    <t>824036622</t>
  </si>
  <si>
    <t>734211120</t>
  </si>
  <si>
    <t>Ventily odvzdušňovací závitové automatické PN 14 do 120°C G 1/2</t>
  </si>
  <si>
    <t>1323311254</t>
  </si>
  <si>
    <t>734221682</t>
  </si>
  <si>
    <t>Ventily regulační závitové hlavice termostatické, pro ovládání ventilů PN 10 do 110°C kapalinové otopných těles VK</t>
  </si>
  <si>
    <t>1995230410</t>
  </si>
  <si>
    <t>734242415</t>
  </si>
  <si>
    <t>Ventily zpětné závitové PN 16 do 110°C přímé G 5/4</t>
  </si>
  <si>
    <t>733182292</t>
  </si>
  <si>
    <t>734261406</t>
  </si>
  <si>
    <t>Šroubení připojovací armatury radiátorů VK PN 10 do 110°C, regulační uzavíratelné přímé G 1/2 x 18</t>
  </si>
  <si>
    <t>70371432</t>
  </si>
  <si>
    <t>734261407</t>
  </si>
  <si>
    <t>Šroubení připojovací armatury radiátorů VK PN 10 do 110°C, regulační uzavíratelné přímé G 3/4 x 18</t>
  </si>
  <si>
    <t>-1966210637</t>
  </si>
  <si>
    <t>734261418</t>
  </si>
  <si>
    <t>Šroubení regulační radiátorové rohové s vypouštěním G 3/4</t>
  </si>
  <si>
    <t>-10810083</t>
  </si>
  <si>
    <t>734290822</t>
  </si>
  <si>
    <t xml:space="preserve">Demontáž armatur směšovacích  přivařovacích čtyřcestných DN 25</t>
  </si>
  <si>
    <t>-250803825</t>
  </si>
  <si>
    <t>734291123</t>
  </si>
  <si>
    <t>Ostatní armatury kohouty plnicí a vypouštěcí PN 10 do 90°C G 1/2</t>
  </si>
  <si>
    <t>1656324774</t>
  </si>
  <si>
    <t>734295265</t>
  </si>
  <si>
    <t>Pohon směšovacích ventilů solárních a otopných systémů ovládání ekvitermní tři čidla 230/3,5 VA 6 Nm/120sec</t>
  </si>
  <si>
    <t>-1244762009</t>
  </si>
  <si>
    <t>Směšovací armatury solárních a otopných systémů nebo tepelných čerpadel pohony směšovacích ventilů ovládání ekvitermní se třemi čidly napětí 230 V/příkon 3,5 VA 6 Nm/120sec</t>
  </si>
  <si>
    <t>P</t>
  </si>
  <si>
    <t>Poznámka k položce:_x000d_
Ekvitermní regulace</t>
  </si>
  <si>
    <t>734412111</t>
  </si>
  <si>
    <t>Měřiče spotřeby tepka (kalotimetr)vertikální na horkou vodu do 130° C, PN 16 průtok Q (m3/hod) 15 m3/h</t>
  </si>
  <si>
    <t>1138970278</t>
  </si>
  <si>
    <t>735</t>
  </si>
  <si>
    <t>Ústřední vytápění - otopná tělesa</t>
  </si>
  <si>
    <t>735151811</t>
  </si>
  <si>
    <t xml:space="preserve">Demontáž otopných těles panelových  jednořadých stavební délky do 1500 mm</t>
  </si>
  <si>
    <t>-1446697602</t>
  </si>
  <si>
    <t>735151812</t>
  </si>
  <si>
    <t xml:space="preserve">Demontáž otopných těles panelových  jednořadých stavební délky přes 1500 do 2820 mm</t>
  </si>
  <si>
    <t>-1209891830</t>
  </si>
  <si>
    <t>735151822</t>
  </si>
  <si>
    <t xml:space="preserve">Demontáž otopných těles panelových  dvouřadých stavební délky přes 1500 do 2820 mm</t>
  </si>
  <si>
    <t>1332756972</t>
  </si>
  <si>
    <t>735151832</t>
  </si>
  <si>
    <t xml:space="preserve">Demontáž otopných těles panelových  třířadých stavební délky přes 1500 do 2820 mm</t>
  </si>
  <si>
    <t>1002575575</t>
  </si>
  <si>
    <t>735159210</t>
  </si>
  <si>
    <t>Montáž otopných těles panelových dvouřadých, stavební délky do 1140 mm</t>
  </si>
  <si>
    <t>846934491</t>
  </si>
  <si>
    <t>48457090</t>
  </si>
  <si>
    <t>otopná tělesa panelová VK dvoudesková PN 1,0 MPa, T do 110°C se dvěma přídavnými přestupními plochami výšky tělesa 600 mm stavební délky / výkonu 700 mm / 1175 W</t>
  </si>
  <si>
    <t>-551167599</t>
  </si>
  <si>
    <t>48457080</t>
  </si>
  <si>
    <t>otopná tělesa panelová VK dvoudeskové PN 1,0 MPa, T do 110°C se 2i přídavnými přestupními plochami výšky tělesa 700 mm stavební délky / výkonu 1200 mm / 3368 W</t>
  </si>
  <si>
    <t>-110087385</t>
  </si>
  <si>
    <t>48457081</t>
  </si>
  <si>
    <t>otopná tělesa panelová VK třídesková PN 1,0 MPa, T do 110°C se třemi přídavnými přestupními plochami výšky tělesa 700 mm stavební délky / výkonu 2300 mm / 4812 W</t>
  </si>
  <si>
    <t>1813433010</t>
  </si>
  <si>
    <t>735159220</t>
  </si>
  <si>
    <t>Montáž otopných těles panelových dvouřadých, stavební délky přes 1140 do 1500 mm</t>
  </si>
  <si>
    <t>1002305209</t>
  </si>
  <si>
    <t>48457082</t>
  </si>
  <si>
    <t>otopná tělesa panelová VK třídesková PN 1,0 MPa, T do 110°C se třemi přídavnými přestupními plochami výšky tělesa 700 mm stavební délky / výkonu 2000 mm / 4812 W</t>
  </si>
  <si>
    <t>-1832671073</t>
  </si>
  <si>
    <t>735159240</t>
  </si>
  <si>
    <t>Montáž otopných těles panelových dvouřadých, stavební délky přes 1980 do 2820 mm</t>
  </si>
  <si>
    <t>657881492</t>
  </si>
  <si>
    <t>48457083</t>
  </si>
  <si>
    <t>otopná tělesa panelová VK třídesková PN 1,0 MPa, T do 110°C se třemi přídavnými přestupními plochami výšky tělesa 700 mm stavební délky / výkonu 1200 mm / 3368 W</t>
  </si>
  <si>
    <t>413295494</t>
  </si>
  <si>
    <t>735159310</t>
  </si>
  <si>
    <t>Montáž otopných těles panelových třířadých, stavební délky do 1140 mm</t>
  </si>
  <si>
    <t>506737759</t>
  </si>
  <si>
    <t>48457084</t>
  </si>
  <si>
    <t>otopná tělesa panelová VK dvoudesková PN 1,0 MPa, T do 110°C se dvěma přídavnými přestupními plochami výšky tělesa 700 mm stavební délky / výkonu 600 mm / 1175 W</t>
  </si>
  <si>
    <t>-281968167</t>
  </si>
  <si>
    <t>48457085</t>
  </si>
  <si>
    <t>otopná tělesa panelová VK dvoudesková PN 1,0 MPa, T do 110°C se dvěma přídavnými přestupními plochami výšky tělesa 700 mm stavební délky / výkonu 2000 mm / 3862 W</t>
  </si>
  <si>
    <t>-1155271351</t>
  </si>
  <si>
    <t>735159340</t>
  </si>
  <si>
    <t>Montáž otopných těles panelových třířadých, stavební délky přes 1980 do 2820 mm</t>
  </si>
  <si>
    <t>346629812</t>
  </si>
  <si>
    <t>48457086</t>
  </si>
  <si>
    <t>otopná tělesa panelová VK dvoudesková PN 1,0 MPa, T do 110°C se dvěma přídavnými přestupními plochami výšky tělesa 900 mm stavební délky / výkonu 900 mm / 2082 W</t>
  </si>
  <si>
    <t>1647255239</t>
  </si>
  <si>
    <t>48457087</t>
  </si>
  <si>
    <t>otopná tělesa panelová VK třídesková PN 1,0 MPa, T do 110°C se třemi přídavnými přestupními plochami výšky tělesa 600 mm stavební délky / výkonu 800 mm / 1925 W</t>
  </si>
  <si>
    <t>1108770303</t>
  </si>
  <si>
    <t>48457088</t>
  </si>
  <si>
    <t>otopná tělesa panelová VK třídesková PN 1,0 MPa, T do 110°C se třemi přídavnými přestupními plochami výšky tělesa 900 mm stavební délky / výkonu 1000 mm / 3228 W</t>
  </si>
  <si>
    <t>1928457185</t>
  </si>
  <si>
    <t>735164511</t>
  </si>
  <si>
    <t>Montáž otopného tělesa trubkového na stěnu v tělesa do 1500 mm</t>
  </si>
  <si>
    <t>681857614</t>
  </si>
  <si>
    <t>Otopná tělesa trubková montáž těles na stěnu výšky tělesa do 1500 mm</t>
  </si>
  <si>
    <t>48457089</t>
  </si>
  <si>
    <t>trubkové těleso se středovým připojením 1820 mm, délky 750 mm</t>
  </si>
  <si>
    <t>-1908526975</t>
  </si>
  <si>
    <t>735511141</t>
  </si>
  <si>
    <t>Prostorový termostat</t>
  </si>
  <si>
    <t>1073487479</t>
  </si>
  <si>
    <t>784211101</t>
  </si>
  <si>
    <t>Malby z malířských směsí oděruvzdorných za mokra dvojnásobné, bílé za mokra oděruvzdorné výborně v místnostech výšky do 3,80 m</t>
  </si>
  <si>
    <t>1038619863</t>
  </si>
  <si>
    <t>(4,7+4,2+5,05+4,2+3,65+2,65+4,3+4,3+1,4)*3"i. NP"</t>
  </si>
  <si>
    <t>(4,7+4,7+5,6+4,2+4,3+4,2+12)*2,95"2.NP"</t>
  </si>
  <si>
    <t>Součet</t>
  </si>
  <si>
    <t>HZS2222</t>
  </si>
  <si>
    <t>Hodinová zúčtovací sazba topenář odborný</t>
  </si>
  <si>
    <t>-663649942</t>
  </si>
  <si>
    <t xml:space="preserve">Hodinové zúčtovací sazby profesí PSV  provádění stavebních instalací topenář odborný</t>
  </si>
  <si>
    <t>Poznámka k položce:_x000d_
Instalace venkovní a vitřní jednotky, propojení, vyvakuování a napuštění systému chladivem</t>
  </si>
  <si>
    <t>HZS2492</t>
  </si>
  <si>
    <t xml:space="preserve">Hodinové zúčtovací sazby profesí PSV  zednické výpomoci a pomocné práce PSV pomocný dělník PSV</t>
  </si>
  <si>
    <t>809238977</t>
  </si>
  <si>
    <t>SO 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</si>
  <si>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</si>
  <si>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</si>
  <si>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</si>
  <si>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</si>
  <si>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</si>
  <si>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</si>
  <si>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</si>
  <si>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</si>
  <si>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</si>
  <si>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</si>
  <si>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</si>
  <si>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kpl</t>
  </si>
  <si>
    <t>1024</t>
  </si>
  <si>
    <t>-1912259385</t>
  </si>
  <si>
    <t>VRN3</t>
  </si>
  <si>
    <t>Zařízení staveniště</t>
  </si>
  <si>
    <t>030001000</t>
  </si>
  <si>
    <t>375226807</t>
  </si>
  <si>
    <t>VRN4</t>
  </si>
  <si>
    <t>Inženýrská činnost</t>
  </si>
  <si>
    <t>044002000</t>
  </si>
  <si>
    <t>Revize</t>
  </si>
  <si>
    <t>897318307</t>
  </si>
  <si>
    <t>Poznámka k položce:_x000d_
- revize elektroinstalace_x000d_
- vydání průkazu způsobilosti_x000d_
- prohlídka zařízení právnickou osobou_x000d_
- topná zkouška</t>
  </si>
  <si>
    <t>045002000</t>
  </si>
  <si>
    <t>Kompletační a koordinační činnost</t>
  </si>
  <si>
    <t>1071119430</t>
  </si>
  <si>
    <t>Poznámka k položce:_x000d_
- zaškolení obsluhy_x000d_
- koordinace prací profesí PSV_x000d_
- kompletace provozních celků</t>
  </si>
  <si>
    <t>VRN7</t>
  </si>
  <si>
    <t>Provozní vlivy</t>
  </si>
  <si>
    <t>070001000</t>
  </si>
  <si>
    <t>-1791052084</t>
  </si>
  <si>
    <t>VRN9</t>
  </si>
  <si>
    <t>Ostatní náklady</t>
  </si>
  <si>
    <t>092002000</t>
  </si>
  <si>
    <t>Ostatní náklady související s provozem</t>
  </si>
  <si>
    <t>měsíc</t>
  </si>
  <si>
    <t>-989732460</t>
  </si>
  <si>
    <t>Poznámka k položce:_x000d_
ZAjištění provizorního vytápění objektu v rámci realizace stavby v období září - listopad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</si>
</sst>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 applyProtection="1">
      <alignment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hidden="1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37</v>
      </c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4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4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4" t="s">
        <v>48</v>
      </c>
      <c r="AI60" s="41"/>
      <c r="AJ60" s="41"/>
      <c r="AK60" s="41"/>
      <c r="AL60" s="41"/>
      <c r="AM60" s="64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4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4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4" t="s">
        <v>48</v>
      </c>
      <c r="AI75" s="41"/>
      <c r="AJ75" s="41"/>
      <c r="AK75" s="41"/>
      <c r="AL75" s="41"/>
      <c r="AM75" s="64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3"/>
      <c r="BE77" s="37"/>
    </row>
    <row r="81" s="2" customFormat="1" ht="6.96" customHeight="1">
      <c r="A81" s="37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70"/>
      <c r="C84" s="31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65422018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Ekologizace vytápění v TO Prachatice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8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9" t="str">
        <f>IF(AN8= "","",AN8)</f>
        <v>31. 5. 2022</v>
      </c>
      <c r="AN87" s="79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1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80" t="str">
        <f>IF(E17="","",E17)</f>
        <v xml:space="preserve"> </v>
      </c>
      <c r="AN89" s="71"/>
      <c r="AO89" s="71"/>
      <c r="AP89" s="71"/>
      <c r="AQ89" s="39"/>
      <c r="AR89" s="43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1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80" t="str">
        <f>IF(E20="","",E20)</f>
        <v xml:space="preserve"> </v>
      </c>
      <c r="AN90" s="71"/>
      <c r="AO90" s="71"/>
      <c r="AP90" s="71"/>
      <c r="AQ90" s="39"/>
      <c r="AR90" s="43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7"/>
    </row>
    <row r="92" s="2" customFormat="1" ht="29.28" customHeight="1">
      <c r="A92" s="37"/>
      <c r="B92" s="38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3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7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Stavební část'!J30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01 - Stavební část'!P126</f>
        <v>0</v>
      </c>
      <c r="AV95" s="128">
        <f>'SO 01 - Stavební část'!J33</f>
        <v>0</v>
      </c>
      <c r="AW95" s="128">
        <f>'SO 01 - Stavební část'!J34</f>
        <v>0</v>
      </c>
      <c r="AX95" s="128">
        <f>'SO 01 - Stavební část'!J35</f>
        <v>0</v>
      </c>
      <c r="AY95" s="128">
        <f>'SO 01 - Stavební část'!J36</f>
        <v>0</v>
      </c>
      <c r="AZ95" s="128">
        <f>'SO 01 - Stavební část'!F33</f>
        <v>0</v>
      </c>
      <c r="BA95" s="128">
        <f>'SO 01 - Stavební část'!F34</f>
        <v>0</v>
      </c>
      <c r="BB95" s="128">
        <f>'SO 01 - Stavební část'!F35</f>
        <v>0</v>
      </c>
      <c r="BC95" s="128">
        <f>'SO 01 - Stavební část'!F36</f>
        <v>0</v>
      </c>
      <c r="BD95" s="130">
        <f>'SO 01 - Stavební část'!F37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Elektroinstalace'!J30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02 - Elektroinstalace'!P119</f>
        <v>0</v>
      </c>
      <c r="AV96" s="128">
        <f>'SO 02 - Elektroinstalace'!J33</f>
        <v>0</v>
      </c>
      <c r="AW96" s="128">
        <f>'SO 02 - Elektroinstalace'!J34</f>
        <v>0</v>
      </c>
      <c r="AX96" s="128">
        <f>'SO 02 - Elektroinstalace'!J35</f>
        <v>0</v>
      </c>
      <c r="AY96" s="128">
        <f>'SO 02 - Elektroinstalace'!J36</f>
        <v>0</v>
      </c>
      <c r="AZ96" s="128">
        <f>'SO 02 - Elektroinstalace'!F33</f>
        <v>0</v>
      </c>
      <c r="BA96" s="128">
        <f>'SO 02 - Elektroinstalace'!F34</f>
        <v>0</v>
      </c>
      <c r="BB96" s="128">
        <f>'SO 02 - Elektroinstalace'!F35</f>
        <v>0</v>
      </c>
      <c r="BC96" s="128">
        <f>'SO 02 - Elektroinstalace'!F36</f>
        <v>0</v>
      </c>
      <c r="BD96" s="130">
        <f>'SO 02 - Elektroinstalace'!F37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03 - Vytápění'!J30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'SO 03 - Vytápění'!P124</f>
        <v>0</v>
      </c>
      <c r="AV97" s="128">
        <f>'SO 03 - Vytápění'!J33</f>
        <v>0</v>
      </c>
      <c r="AW97" s="128">
        <f>'SO 03 - Vytápění'!J34</f>
        <v>0</v>
      </c>
      <c r="AX97" s="128">
        <f>'SO 03 - Vytápění'!J35</f>
        <v>0</v>
      </c>
      <c r="AY97" s="128">
        <f>'SO 03 - Vytápění'!J36</f>
        <v>0</v>
      </c>
      <c r="AZ97" s="128">
        <f>'SO 03 - Vytápění'!F33</f>
        <v>0</v>
      </c>
      <c r="BA97" s="128">
        <f>'SO 03 - Vytápění'!F34</f>
        <v>0</v>
      </c>
      <c r="BB97" s="128">
        <f>'SO 03 - Vytápění'!F35</f>
        <v>0</v>
      </c>
      <c r="BC97" s="128">
        <f>'SO 03 - Vytápění'!F36</f>
        <v>0</v>
      </c>
      <c r="BD97" s="130">
        <f>'SO 03 - Vytápění'!F37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04 - VRN'!J30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32">
        <v>0</v>
      </c>
      <c r="AT98" s="133">
        <f>ROUND(SUM(AV98:AW98),2)</f>
        <v>0</v>
      </c>
      <c r="AU98" s="134">
        <f>'SO 04 - VRN'!P122</f>
        <v>0</v>
      </c>
      <c r="AV98" s="133">
        <f>'SO 04 - VRN'!J33</f>
        <v>0</v>
      </c>
      <c r="AW98" s="133">
        <f>'SO 04 - VRN'!J34</f>
        <v>0</v>
      </c>
      <c r="AX98" s="133">
        <f>'SO 04 - VRN'!J35</f>
        <v>0</v>
      </c>
      <c r="AY98" s="133">
        <f>'SO 04 - VRN'!J36</f>
        <v>0</v>
      </c>
      <c r="AZ98" s="133">
        <f>'SO 04 - VRN'!F33</f>
        <v>0</v>
      </c>
      <c r="BA98" s="133">
        <f>'SO 04 - VRN'!F34</f>
        <v>0</v>
      </c>
      <c r="BB98" s="133">
        <f>'SO 04 - VRN'!F35</f>
        <v>0</v>
      </c>
      <c r="BC98" s="133">
        <f>'SO 04 - VRN'!F36</f>
        <v>0</v>
      </c>
      <c r="BD98" s="135">
        <f>'SO 04 - VRN'!F37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MW7A+EqzsBKKA0flYZNu7vgL4iT6npyV6dFuOxDZiaAnCkrZobzWaXGosNYogenT63M3OARtu4+mLO0z3Hov/g==" hashValue="n+YQi8D8qo7ow9D+EOeS1pIOYNXSutZA4KqmROxfrcrZFNF9KDl7/hHdTBWvmdyHg33zkCbv8/ZE/cQdbKRGR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Stavební část'!C2" display="/"/>
    <hyperlink ref="A96" location="'SO 02 - Elektroinstalace'!C2" display="/"/>
    <hyperlink ref="A97" location="'SO 03 - Vytápění'!C2" display="/"/>
    <hyperlink ref="A98" location="'SO 0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83</v>
      </c>
    </row>
    <row r="4" s="1" customFormat="1" ht="24.96" customHeight="1">
      <c r="B4" s="19"/>
      <c r="D4" s="138" t="s">
        <v>93</v>
      </c>
      <c r="L4" s="19"/>
      <c r="M4" s="139" t="s">
        <v>10</v>
      </c>
      <c r="AT4" s="16" t="s">
        <v>30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Ekologizace vytápění v TO Prachatice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94</v>
      </c>
      <c r="E8" s="37"/>
      <c r="F8" s="37"/>
      <c r="G8" s="37"/>
      <c r="H8" s="37"/>
      <c r="I8" s="37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95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31. 5. 2022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21</v>
      </c>
      <c r="F15" s="37"/>
      <c r="G15" s="37"/>
      <c r="H15" s="37"/>
      <c r="I15" s="140" t="s">
        <v>26</v>
      </c>
      <c r="J15" s="143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27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29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21</v>
      </c>
      <c r="F21" s="37"/>
      <c r="G21" s="37"/>
      <c r="H21" s="37"/>
      <c r="I21" s="140" t="s">
        <v>26</v>
      </c>
      <c r="J21" s="143" t="s">
        <v>1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31</v>
      </c>
      <c r="E23" s="37"/>
      <c r="F23" s="37"/>
      <c r="G23" s="37"/>
      <c r="H23" s="37"/>
      <c r="I23" s="140" t="s">
        <v>25</v>
      </c>
      <c r="J23" s="143" t="s">
        <v>1</v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21</v>
      </c>
      <c r="F24" s="37"/>
      <c r="G24" s="37"/>
      <c r="H24" s="37"/>
      <c r="I24" s="140" t="s">
        <v>26</v>
      </c>
      <c r="J24" s="143" t="s">
        <v>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32</v>
      </c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33</v>
      </c>
      <c r="E30" s="37"/>
      <c r="F30" s="37"/>
      <c r="G30" s="37"/>
      <c r="H30" s="37"/>
      <c r="I30" s="37"/>
      <c r="J30" s="151">
        <f>ROUND(J126,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35</v>
      </c>
      <c r="G32" s="37"/>
      <c r="H32" s="37"/>
      <c r="I32" s="152" t="s">
        <v>34</v>
      </c>
      <c r="J32" s="152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3" t="s">
        <v>37</v>
      </c>
      <c r="E33" s="140" t="s">
        <v>38</v>
      </c>
      <c r="F33" s="154">
        <f>ROUND((SUM(BE126:BE243)),  2)</f>
        <v>0</v>
      </c>
      <c r="G33" s="37"/>
      <c r="H33" s="37"/>
      <c r="I33" s="155">
        <v>0.20999999999999999</v>
      </c>
      <c r="J33" s="154">
        <f>ROUND(((SUM(BE126:BE243))*I33),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39</v>
      </c>
      <c r="F34" s="154">
        <f>ROUND((SUM(BF126:BF243)),  2)</f>
        <v>0</v>
      </c>
      <c r="G34" s="37"/>
      <c r="H34" s="37"/>
      <c r="I34" s="155">
        <v>0.14999999999999999</v>
      </c>
      <c r="J34" s="154">
        <f>ROUND(((SUM(BF126:BF243))*I34),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0" t="s">
        <v>37</v>
      </c>
      <c r="E35" s="140" t="s">
        <v>40</v>
      </c>
      <c r="F35" s="154">
        <f>ROUND((SUM(BG126:BG243)),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0" t="s">
        <v>41</v>
      </c>
      <c r="F36" s="154">
        <f>ROUND((SUM(BH126:BH243)),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42</v>
      </c>
      <c r="F37" s="154">
        <f>ROUND((SUM(BI126:BI243)),  2)</f>
        <v>0</v>
      </c>
      <c r="G37" s="37"/>
      <c r="H37" s="37"/>
      <c r="I37" s="155">
        <v>0</v>
      </c>
      <c r="J37" s="154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Ekologizace vytápění v TO Prachatice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>SO 01 - Stavební část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9" t="str">
        <f>IF(J12="","",J12)</f>
        <v>31. 5. 2022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99</v>
      </c>
      <c r="D96" s="39"/>
      <c r="E96" s="39"/>
      <c r="F96" s="39"/>
      <c r="G96" s="39"/>
      <c r="H96" s="39"/>
      <c r="I96" s="39"/>
      <c r="J96" s="110">
        <f>J126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J144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J159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J172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J212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J225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108</v>
      </c>
      <c r="E104" s="182"/>
      <c r="F104" s="182"/>
      <c r="G104" s="182"/>
      <c r="H104" s="182"/>
      <c r="I104" s="182"/>
      <c r="J104" s="183">
        <f>J228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J229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110</v>
      </c>
      <c r="E106" s="182"/>
      <c r="F106" s="182"/>
      <c r="G106" s="182"/>
      <c r="H106" s="182"/>
      <c r="I106" s="182"/>
      <c r="J106" s="183">
        <f>J239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3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111</v>
      </c>
      <c r="D113" s="39"/>
      <c r="E113" s="39"/>
      <c r="F113" s="39"/>
      <c r="G113" s="39"/>
      <c r="H113" s="39"/>
      <c r="I113" s="39"/>
      <c r="J113" s="39"/>
      <c r="K113" s="3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4" t="str">
        <f>E7</f>
        <v>Ekologizace vytápění v TO Prachatice</v>
      </c>
      <c r="F116" s="31"/>
      <c r="G116" s="31"/>
      <c r="H116" s="31"/>
      <c r="I116" s="39"/>
      <c r="J116" s="39"/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94</v>
      </c>
      <c r="D117" s="39"/>
      <c r="E117" s="39"/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6" t="str">
        <f>E9</f>
        <v>SO 01 - Stavební část</v>
      </c>
      <c r="F118" s="39"/>
      <c r="G118" s="39"/>
      <c r="H118" s="39"/>
      <c r="I118" s="39"/>
      <c r="J118" s="39"/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 xml:space="preserve"> </v>
      </c>
      <c r="G120" s="39"/>
      <c r="H120" s="39"/>
      <c r="I120" s="31" t="s">
        <v>22</v>
      </c>
      <c r="J120" s="79" t="str">
        <f>IF(J12="","",J12)</f>
        <v>31. 5. 2022</v>
      </c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 xml:space="preserve"> </v>
      </c>
      <c r="G122" s="39"/>
      <c r="H122" s="39"/>
      <c r="I122" s="31" t="s">
        <v>29</v>
      </c>
      <c r="J122" s="35" t="str">
        <f>E21</f>
        <v xml:space="preserve"> </v>
      </c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IF(E18="","",E18)</f>
        <v>Vyplň údaj</v>
      </c>
      <c r="G123" s="39"/>
      <c r="H123" s="39"/>
      <c r="I123" s="31" t="s">
        <v>31</v>
      </c>
      <c r="J123" s="35" t="str">
        <f>E24</f>
        <v xml:space="preserve"> </v>
      </c>
      <c r="K123" s="39"/>
      <c r="L123" s="63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3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1"/>
      <c r="B125" s="192"/>
      <c r="C125" s="193" t="s">
        <v>112</v>
      </c>
      <c r="D125" s="194" t="s">
        <v>58</v>
      </c>
      <c r="E125" s="194" t="s">
        <v>54</v>
      </c>
      <c r="F125" s="194" t="s">
        <v>55</v>
      </c>
      <c r="G125" s="194" t="s">
        <v>113</v>
      </c>
      <c r="H125" s="194" t="s">
        <v>114</v>
      </c>
      <c r="I125" s="194" t="s">
        <v>115</v>
      </c>
      <c r="J125" s="195" t="s">
        <v>98</v>
      </c>
      <c r="K125" s="196" t="s">
        <v>116</v>
      </c>
      <c r="L125" s="197"/>
      <c r="M125" s="100" t="s">
        <v>1</v>
      </c>
      <c r="N125" s="101" t="s">
        <v>37</v>
      </c>
      <c r="O125" s="101" t="s">
        <v>117</v>
      </c>
      <c r="P125" s="101" t="s">
        <v>118</v>
      </c>
      <c r="Q125" s="101" t="s">
        <v>119</v>
      </c>
      <c r="R125" s="101" t="s">
        <v>120</v>
      </c>
      <c r="S125" s="101" t="s">
        <v>121</v>
      </c>
      <c r="T125" s="102" t="s">
        <v>122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7"/>
      <c r="B126" s="38"/>
      <c r="C126" s="107" t="s">
        <v>123</v>
      </c>
      <c r="D126" s="39"/>
      <c r="E126" s="39"/>
      <c r="F126" s="39"/>
      <c r="G126" s="39"/>
      <c r="H126" s="39"/>
      <c r="I126" s="39"/>
      <c r="J126" s="198">
        <f>BK126</f>
        <v>0</v>
      </c>
      <c r="K126" s="39"/>
      <c r="L126" s="43"/>
      <c r="M126" s="103"/>
      <c r="N126" s="199"/>
      <c r="O126" s="104"/>
      <c r="P126" s="200">
        <f>P127+P228+P239</f>
        <v>0</v>
      </c>
      <c r="Q126" s="104"/>
      <c r="R126" s="200">
        <f>R127+R228+R239</f>
        <v>2.4007537600000002</v>
      </c>
      <c r="S126" s="104"/>
      <c r="T126" s="201">
        <f>T127+T228+T239</f>
        <v>3.7558799999999999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72</v>
      </c>
      <c r="AU126" s="16" t="s">
        <v>100</v>
      </c>
      <c r="BK126" s="202">
        <f>BK127+BK228+BK239</f>
        <v>0</v>
      </c>
    </row>
    <row r="127" s="12" customFormat="1" ht="25.92" customHeight="1">
      <c r="A127" s="12"/>
      <c r="B127" s="203"/>
      <c r="C127" s="204"/>
      <c r="D127" s="205" t="s">
        <v>72</v>
      </c>
      <c r="E127" s="206" t="s">
        <v>124</v>
      </c>
      <c r="F127" s="206" t="s">
        <v>125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P128+P144+P159+P172+P212+P225</f>
        <v>0</v>
      </c>
      <c r="Q127" s="211"/>
      <c r="R127" s="212">
        <f>R128+R144+R159+R172+R212+R225</f>
        <v>2.3441337600000001</v>
      </c>
      <c r="S127" s="211"/>
      <c r="T127" s="213">
        <f>T128+T144+T159+T172+T212+T225</f>
        <v>3.7441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81</v>
      </c>
      <c r="AT127" s="215" t="s">
        <v>72</v>
      </c>
      <c r="AU127" s="215" t="s">
        <v>73</v>
      </c>
      <c r="AY127" s="214" t="s">
        <v>126</v>
      </c>
      <c r="BK127" s="216">
        <f>BK128+BK144+BK159+BK172+BK212+BK225</f>
        <v>0</v>
      </c>
    </row>
    <row r="128" s="12" customFormat="1" ht="22.8" customHeight="1">
      <c r="A128" s="12"/>
      <c r="B128" s="203"/>
      <c r="C128" s="204"/>
      <c r="D128" s="205" t="s">
        <v>72</v>
      </c>
      <c r="E128" s="217" t="s">
        <v>81</v>
      </c>
      <c r="F128" s="217" t="s">
        <v>127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SUM(P129:P143)</f>
        <v>0</v>
      </c>
      <c r="Q128" s="211"/>
      <c r="R128" s="212">
        <f>SUM(R129:R143)</f>
        <v>0</v>
      </c>
      <c r="S128" s="211"/>
      <c r="T128" s="213">
        <f>SUM(T129:T143)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81</v>
      </c>
      <c r="AT128" s="215" t="s">
        <v>72</v>
      </c>
      <c r="AU128" s="215" t="s">
        <v>81</v>
      </c>
      <c r="AY128" s="214" t="s">
        <v>126</v>
      </c>
      <c r="BK128" s="216">
        <f>SUM(BK129:BK143)</f>
        <v>0</v>
      </c>
    </row>
    <row r="129" s="2" customFormat="1" ht="66.75" customHeight="1">
      <c r="A129" s="37"/>
      <c r="B129" s="38"/>
      <c r="C129" s="219" t="s">
        <v>81</v>
      </c>
      <c r="D129" s="219" t="s">
        <v>128</v>
      </c>
      <c r="E129" s="220" t="s">
        <v>129</v>
      </c>
      <c r="F129" s="221" t="s">
        <v>130</v>
      </c>
      <c r="G129" s="222" t="s">
        <v>131</v>
      </c>
      <c r="H129" s="223">
        <v>0.64100000000000001</v>
      </c>
      <c r="I129" s="224"/>
      <c r="J129" s="225">
        <f>ROUND(I129*H129,2)</f>
        <v>0</v>
      </c>
      <c r="K129" s="226"/>
      <c r="L129" s="43"/>
      <c r="M129" s="227" t="s">
        <v>1</v>
      </c>
      <c r="N129" s="228" t="s">
        <v>40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132</v>
      </c>
      <c r="AT129" s="231" t="s">
        <v>128</v>
      </c>
      <c r="AU129" s="231" t="s">
        <v>83</v>
      </c>
      <c r="AY129" s="16" t="s">
        <v>126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132</v>
      </c>
      <c r="BK129" s="232">
        <f>ROUND(I129*H129,2)</f>
        <v>0</v>
      </c>
      <c r="BL129" s="16" t="s">
        <v>132</v>
      </c>
      <c r="BM129" s="231" t="s">
        <v>133</v>
      </c>
    </row>
    <row r="130" s="2" customFormat="1">
      <c r="A130" s="37"/>
      <c r="B130" s="38"/>
      <c r="C130" s="39"/>
      <c r="D130" s="233" t="s">
        <v>134</v>
      </c>
      <c r="E130" s="39"/>
      <c r="F130" s="234" t="s">
        <v>130</v>
      </c>
      <c r="G130" s="39"/>
      <c r="H130" s="39"/>
      <c r="I130" s="235"/>
      <c r="J130" s="39"/>
      <c r="K130" s="39"/>
      <c r="L130" s="43"/>
      <c r="M130" s="236"/>
      <c r="N130" s="237"/>
      <c r="O130" s="91"/>
      <c r="P130" s="91"/>
      <c r="Q130" s="91"/>
      <c r="R130" s="91"/>
      <c r="S130" s="91"/>
      <c r="T130" s="92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134</v>
      </c>
      <c r="AU130" s="16" t="s">
        <v>83</v>
      </c>
    </row>
    <row r="131" s="13" customFormat="1">
      <c r="A131" s="13"/>
      <c r="B131" s="238"/>
      <c r="C131" s="239"/>
      <c r="D131" s="233" t="s">
        <v>135</v>
      </c>
      <c r="E131" s="240" t="s">
        <v>1</v>
      </c>
      <c r="F131" s="241" t="s">
        <v>136</v>
      </c>
      <c r="G131" s="239"/>
      <c r="H131" s="242">
        <v>0.64100000000000001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8" t="s">
        <v>135</v>
      </c>
      <c r="AU131" s="248" t="s">
        <v>83</v>
      </c>
      <c r="AV131" s="13" t="s">
        <v>83</v>
      </c>
      <c r="AW131" s="13" t="s">
        <v>30</v>
      </c>
      <c r="AX131" s="13" t="s">
        <v>81</v>
      </c>
      <c r="AY131" s="248" t="s">
        <v>126</v>
      </c>
    </row>
    <row r="132" s="2" customFormat="1" ht="44.25" customHeight="1">
      <c r="A132" s="37"/>
      <c r="B132" s="38"/>
      <c r="C132" s="219" t="s">
        <v>83</v>
      </c>
      <c r="D132" s="219" t="s">
        <v>128</v>
      </c>
      <c r="E132" s="220" t="s">
        <v>137</v>
      </c>
      <c r="F132" s="221" t="s">
        <v>138</v>
      </c>
      <c r="G132" s="222" t="s">
        <v>131</v>
      </c>
      <c r="H132" s="223">
        <v>0.47499999999999998</v>
      </c>
      <c r="I132" s="224"/>
      <c r="J132" s="225">
        <f>ROUND(I132*H132,2)</f>
        <v>0</v>
      </c>
      <c r="K132" s="226"/>
      <c r="L132" s="43"/>
      <c r="M132" s="227" t="s">
        <v>1</v>
      </c>
      <c r="N132" s="228" t="s">
        <v>40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132</v>
      </c>
      <c r="AT132" s="231" t="s">
        <v>128</v>
      </c>
      <c r="AU132" s="231" t="s">
        <v>83</v>
      </c>
      <c r="AY132" s="16" t="s">
        <v>126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132</v>
      </c>
      <c r="BK132" s="232">
        <f>ROUND(I132*H132,2)</f>
        <v>0</v>
      </c>
      <c r="BL132" s="16" t="s">
        <v>132</v>
      </c>
      <c r="BM132" s="231" t="s">
        <v>139</v>
      </c>
    </row>
    <row r="133" s="2" customFormat="1">
      <c r="A133" s="37"/>
      <c r="B133" s="38"/>
      <c r="C133" s="39"/>
      <c r="D133" s="233" t="s">
        <v>134</v>
      </c>
      <c r="E133" s="39"/>
      <c r="F133" s="234" t="s">
        <v>138</v>
      </c>
      <c r="G133" s="39"/>
      <c r="H133" s="39"/>
      <c r="I133" s="235"/>
      <c r="J133" s="39"/>
      <c r="K133" s="39"/>
      <c r="L133" s="43"/>
      <c r="M133" s="236"/>
      <c r="N133" s="237"/>
      <c r="O133" s="91"/>
      <c r="P133" s="91"/>
      <c r="Q133" s="91"/>
      <c r="R133" s="91"/>
      <c r="S133" s="91"/>
      <c r="T133" s="92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134</v>
      </c>
      <c r="AU133" s="16" t="s">
        <v>83</v>
      </c>
    </row>
    <row r="134" s="13" customFormat="1">
      <c r="A134" s="13"/>
      <c r="B134" s="238"/>
      <c r="C134" s="239"/>
      <c r="D134" s="233" t="s">
        <v>135</v>
      </c>
      <c r="E134" s="240" t="s">
        <v>1</v>
      </c>
      <c r="F134" s="241" t="s">
        <v>140</v>
      </c>
      <c r="G134" s="239"/>
      <c r="H134" s="242">
        <v>0.47499999999999998</v>
      </c>
      <c r="I134" s="243"/>
      <c r="J134" s="239"/>
      <c r="K134" s="239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135</v>
      </c>
      <c r="AU134" s="248" t="s">
        <v>83</v>
      </c>
      <c r="AV134" s="13" t="s">
        <v>83</v>
      </c>
      <c r="AW134" s="13" t="s">
        <v>30</v>
      </c>
      <c r="AX134" s="13" t="s">
        <v>81</v>
      </c>
      <c r="AY134" s="248" t="s">
        <v>126</v>
      </c>
    </row>
    <row r="135" s="2" customFormat="1" ht="62.7" customHeight="1">
      <c r="A135" s="37"/>
      <c r="B135" s="38"/>
      <c r="C135" s="219" t="s">
        <v>141</v>
      </c>
      <c r="D135" s="219" t="s">
        <v>128</v>
      </c>
      <c r="E135" s="220" t="s">
        <v>142</v>
      </c>
      <c r="F135" s="221" t="s">
        <v>143</v>
      </c>
      <c r="G135" s="222" t="s">
        <v>131</v>
      </c>
      <c r="H135" s="223">
        <v>0.71099999999999997</v>
      </c>
      <c r="I135" s="224"/>
      <c r="J135" s="225">
        <f>ROUND(I135*H135,2)</f>
        <v>0</v>
      </c>
      <c r="K135" s="226"/>
      <c r="L135" s="43"/>
      <c r="M135" s="227" t="s">
        <v>1</v>
      </c>
      <c r="N135" s="228" t="s">
        <v>40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132</v>
      </c>
      <c r="AT135" s="231" t="s">
        <v>128</v>
      </c>
      <c r="AU135" s="231" t="s">
        <v>83</v>
      </c>
      <c r="AY135" s="16" t="s">
        <v>126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132</v>
      </c>
      <c r="BK135" s="232">
        <f>ROUND(I135*H135,2)</f>
        <v>0</v>
      </c>
      <c r="BL135" s="16" t="s">
        <v>132</v>
      </c>
      <c r="BM135" s="231" t="s">
        <v>144</v>
      </c>
    </row>
    <row r="136" s="2" customFormat="1">
      <c r="A136" s="37"/>
      <c r="B136" s="38"/>
      <c r="C136" s="39"/>
      <c r="D136" s="233" t="s">
        <v>134</v>
      </c>
      <c r="E136" s="39"/>
      <c r="F136" s="234" t="s">
        <v>143</v>
      </c>
      <c r="G136" s="39"/>
      <c r="H136" s="39"/>
      <c r="I136" s="235"/>
      <c r="J136" s="39"/>
      <c r="K136" s="39"/>
      <c r="L136" s="43"/>
      <c r="M136" s="236"/>
      <c r="N136" s="237"/>
      <c r="O136" s="91"/>
      <c r="P136" s="91"/>
      <c r="Q136" s="91"/>
      <c r="R136" s="91"/>
      <c r="S136" s="91"/>
      <c r="T136" s="92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134</v>
      </c>
      <c r="AU136" s="16" t="s">
        <v>83</v>
      </c>
    </row>
    <row r="137" s="13" customFormat="1">
      <c r="A137" s="13"/>
      <c r="B137" s="238"/>
      <c r="C137" s="239"/>
      <c r="D137" s="233" t="s">
        <v>135</v>
      </c>
      <c r="E137" s="240" t="s">
        <v>1</v>
      </c>
      <c r="F137" s="241" t="s">
        <v>145</v>
      </c>
      <c r="G137" s="239"/>
      <c r="H137" s="242">
        <v>0.71099999999999997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135</v>
      </c>
      <c r="AU137" s="248" t="s">
        <v>83</v>
      </c>
      <c r="AV137" s="13" t="s">
        <v>83</v>
      </c>
      <c r="AW137" s="13" t="s">
        <v>30</v>
      </c>
      <c r="AX137" s="13" t="s">
        <v>81</v>
      </c>
      <c r="AY137" s="248" t="s">
        <v>126</v>
      </c>
    </row>
    <row r="138" s="2" customFormat="1" ht="66.75" customHeight="1">
      <c r="A138" s="37"/>
      <c r="B138" s="38"/>
      <c r="C138" s="219" t="s">
        <v>132</v>
      </c>
      <c r="D138" s="219" t="s">
        <v>128</v>
      </c>
      <c r="E138" s="220" t="s">
        <v>146</v>
      </c>
      <c r="F138" s="221" t="s">
        <v>147</v>
      </c>
      <c r="G138" s="222" t="s">
        <v>131</v>
      </c>
      <c r="H138" s="223">
        <v>3.5550000000000002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40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132</v>
      </c>
      <c r="AT138" s="231" t="s">
        <v>128</v>
      </c>
      <c r="AU138" s="231" t="s">
        <v>83</v>
      </c>
      <c r="AY138" s="16" t="s">
        <v>126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132</v>
      </c>
      <c r="BK138" s="232">
        <f>ROUND(I138*H138,2)</f>
        <v>0</v>
      </c>
      <c r="BL138" s="16" t="s">
        <v>132</v>
      </c>
      <c r="BM138" s="231" t="s">
        <v>148</v>
      </c>
    </row>
    <row r="139" s="2" customFormat="1">
      <c r="A139" s="37"/>
      <c r="B139" s="38"/>
      <c r="C139" s="39"/>
      <c r="D139" s="233" t="s">
        <v>134</v>
      </c>
      <c r="E139" s="39"/>
      <c r="F139" s="234" t="s">
        <v>149</v>
      </c>
      <c r="G139" s="39"/>
      <c r="H139" s="39"/>
      <c r="I139" s="235"/>
      <c r="J139" s="39"/>
      <c r="K139" s="39"/>
      <c r="L139" s="43"/>
      <c r="M139" s="236"/>
      <c r="N139" s="237"/>
      <c r="O139" s="91"/>
      <c r="P139" s="91"/>
      <c r="Q139" s="91"/>
      <c r="R139" s="91"/>
      <c r="S139" s="91"/>
      <c r="T139" s="9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134</v>
      </c>
      <c r="AU139" s="16" t="s">
        <v>83</v>
      </c>
    </row>
    <row r="140" s="13" customFormat="1">
      <c r="A140" s="13"/>
      <c r="B140" s="238"/>
      <c r="C140" s="239"/>
      <c r="D140" s="233" t="s">
        <v>135</v>
      </c>
      <c r="E140" s="240" t="s">
        <v>1</v>
      </c>
      <c r="F140" s="241" t="s">
        <v>150</v>
      </c>
      <c r="G140" s="239"/>
      <c r="H140" s="242">
        <v>3.5550000000000002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135</v>
      </c>
      <c r="AU140" s="248" t="s">
        <v>83</v>
      </c>
      <c r="AV140" s="13" t="s">
        <v>83</v>
      </c>
      <c r="AW140" s="13" t="s">
        <v>30</v>
      </c>
      <c r="AX140" s="13" t="s">
        <v>81</v>
      </c>
      <c r="AY140" s="248" t="s">
        <v>126</v>
      </c>
    </row>
    <row r="141" s="2" customFormat="1" ht="44.25" customHeight="1">
      <c r="A141" s="37"/>
      <c r="B141" s="38"/>
      <c r="C141" s="219" t="s">
        <v>151</v>
      </c>
      <c r="D141" s="219" t="s">
        <v>128</v>
      </c>
      <c r="E141" s="220" t="s">
        <v>152</v>
      </c>
      <c r="F141" s="221" t="s">
        <v>153</v>
      </c>
      <c r="G141" s="222" t="s">
        <v>154</v>
      </c>
      <c r="H141" s="223">
        <v>0.47499999999999998</v>
      </c>
      <c r="I141" s="224"/>
      <c r="J141" s="225">
        <f>ROUND(I141*H141,2)</f>
        <v>0</v>
      </c>
      <c r="K141" s="226"/>
      <c r="L141" s="43"/>
      <c r="M141" s="227" t="s">
        <v>1</v>
      </c>
      <c r="N141" s="228" t="s">
        <v>40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132</v>
      </c>
      <c r="AT141" s="231" t="s">
        <v>128</v>
      </c>
      <c r="AU141" s="231" t="s">
        <v>83</v>
      </c>
      <c r="AY141" s="16" t="s">
        <v>126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132</v>
      </c>
      <c r="BK141" s="232">
        <f>ROUND(I141*H141,2)</f>
        <v>0</v>
      </c>
      <c r="BL141" s="16" t="s">
        <v>132</v>
      </c>
      <c r="BM141" s="231" t="s">
        <v>155</v>
      </c>
    </row>
    <row r="142" s="2" customFormat="1">
      <c r="A142" s="37"/>
      <c r="B142" s="38"/>
      <c r="C142" s="39"/>
      <c r="D142" s="233" t="s">
        <v>134</v>
      </c>
      <c r="E142" s="39"/>
      <c r="F142" s="234" t="s">
        <v>153</v>
      </c>
      <c r="G142" s="39"/>
      <c r="H142" s="39"/>
      <c r="I142" s="235"/>
      <c r="J142" s="39"/>
      <c r="K142" s="39"/>
      <c r="L142" s="43"/>
      <c r="M142" s="236"/>
      <c r="N142" s="237"/>
      <c r="O142" s="91"/>
      <c r="P142" s="91"/>
      <c r="Q142" s="91"/>
      <c r="R142" s="91"/>
      <c r="S142" s="91"/>
      <c r="T142" s="92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134</v>
      </c>
      <c r="AU142" s="16" t="s">
        <v>83</v>
      </c>
    </row>
    <row r="143" s="13" customFormat="1">
      <c r="A143" s="13"/>
      <c r="B143" s="238"/>
      <c r="C143" s="239"/>
      <c r="D143" s="233" t="s">
        <v>135</v>
      </c>
      <c r="E143" s="240" t="s">
        <v>1</v>
      </c>
      <c r="F143" s="241" t="s">
        <v>156</v>
      </c>
      <c r="G143" s="239"/>
      <c r="H143" s="242">
        <v>0.47499999999999998</v>
      </c>
      <c r="I143" s="243"/>
      <c r="J143" s="239"/>
      <c r="K143" s="239"/>
      <c r="L143" s="244"/>
      <c r="M143" s="245"/>
      <c r="N143" s="246"/>
      <c r="O143" s="246"/>
      <c r="P143" s="246"/>
      <c r="Q143" s="246"/>
      <c r="R143" s="246"/>
      <c r="S143" s="246"/>
      <c r="T143" s="24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8" t="s">
        <v>135</v>
      </c>
      <c r="AU143" s="248" t="s">
        <v>83</v>
      </c>
      <c r="AV143" s="13" t="s">
        <v>83</v>
      </c>
      <c r="AW143" s="13" t="s">
        <v>30</v>
      </c>
      <c r="AX143" s="13" t="s">
        <v>81</v>
      </c>
      <c r="AY143" s="248" t="s">
        <v>126</v>
      </c>
    </row>
    <row r="144" s="12" customFormat="1" ht="22.8" customHeight="1">
      <c r="A144" s="12"/>
      <c r="B144" s="203"/>
      <c r="C144" s="204"/>
      <c r="D144" s="205" t="s">
        <v>72</v>
      </c>
      <c r="E144" s="217" t="s">
        <v>83</v>
      </c>
      <c r="F144" s="217" t="s">
        <v>157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SUM(P145:P158)</f>
        <v>0</v>
      </c>
      <c r="Q144" s="211"/>
      <c r="R144" s="212">
        <f>SUM(R145:R158)</f>
        <v>1.4651217600000004</v>
      </c>
      <c r="S144" s="211"/>
      <c r="T144" s="213">
        <f>SUM(T145:T158)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81</v>
      </c>
      <c r="AT144" s="215" t="s">
        <v>72</v>
      </c>
      <c r="AU144" s="215" t="s">
        <v>81</v>
      </c>
      <c r="AY144" s="214" t="s">
        <v>126</v>
      </c>
      <c r="BK144" s="216">
        <f>SUM(BK145:BK158)</f>
        <v>0</v>
      </c>
    </row>
    <row r="145" s="2" customFormat="1" ht="37.8" customHeight="1">
      <c r="A145" s="37"/>
      <c r="B145" s="38"/>
      <c r="C145" s="219" t="s">
        <v>158</v>
      </c>
      <c r="D145" s="219" t="s">
        <v>128</v>
      </c>
      <c r="E145" s="220" t="s">
        <v>159</v>
      </c>
      <c r="F145" s="221" t="s">
        <v>160</v>
      </c>
      <c r="G145" s="222" t="s">
        <v>131</v>
      </c>
      <c r="H145" s="223">
        <v>0.10100000000000001</v>
      </c>
      <c r="I145" s="224"/>
      <c r="J145" s="225">
        <f>ROUND(I145*H145,2)</f>
        <v>0</v>
      </c>
      <c r="K145" s="226"/>
      <c r="L145" s="43"/>
      <c r="M145" s="227" t="s">
        <v>1</v>
      </c>
      <c r="N145" s="228" t="s">
        <v>40</v>
      </c>
      <c r="O145" s="91"/>
      <c r="P145" s="229">
        <f>O145*H145</f>
        <v>0</v>
      </c>
      <c r="Q145" s="229">
        <v>2.1600000000000001</v>
      </c>
      <c r="R145" s="229">
        <f>Q145*H145</f>
        <v>0.21816000000000002</v>
      </c>
      <c r="S145" s="229">
        <v>0</v>
      </c>
      <c r="T145" s="23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132</v>
      </c>
      <c r="AT145" s="231" t="s">
        <v>128</v>
      </c>
      <c r="AU145" s="231" t="s">
        <v>83</v>
      </c>
      <c r="AY145" s="16" t="s">
        <v>126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132</v>
      </c>
      <c r="BK145" s="232">
        <f>ROUND(I145*H145,2)</f>
        <v>0</v>
      </c>
      <c r="BL145" s="16" t="s">
        <v>132</v>
      </c>
      <c r="BM145" s="231" t="s">
        <v>161</v>
      </c>
    </row>
    <row r="146" s="2" customFormat="1">
      <c r="A146" s="37"/>
      <c r="B146" s="38"/>
      <c r="C146" s="39"/>
      <c r="D146" s="233" t="s">
        <v>134</v>
      </c>
      <c r="E146" s="39"/>
      <c r="F146" s="234" t="s">
        <v>160</v>
      </c>
      <c r="G146" s="39"/>
      <c r="H146" s="39"/>
      <c r="I146" s="235"/>
      <c r="J146" s="39"/>
      <c r="K146" s="39"/>
      <c r="L146" s="43"/>
      <c r="M146" s="236"/>
      <c r="N146" s="237"/>
      <c r="O146" s="91"/>
      <c r="P146" s="91"/>
      <c r="Q146" s="91"/>
      <c r="R146" s="91"/>
      <c r="S146" s="91"/>
      <c r="T146" s="92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134</v>
      </c>
      <c r="AU146" s="16" t="s">
        <v>83</v>
      </c>
    </row>
    <row r="147" s="13" customFormat="1">
      <c r="A147" s="13"/>
      <c r="B147" s="238"/>
      <c r="C147" s="239"/>
      <c r="D147" s="233" t="s">
        <v>135</v>
      </c>
      <c r="E147" s="240" t="s">
        <v>1</v>
      </c>
      <c r="F147" s="241" t="s">
        <v>162</v>
      </c>
      <c r="G147" s="239"/>
      <c r="H147" s="242">
        <v>0.10100000000000001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135</v>
      </c>
      <c r="AU147" s="248" t="s">
        <v>83</v>
      </c>
      <c r="AV147" s="13" t="s">
        <v>83</v>
      </c>
      <c r="AW147" s="13" t="s">
        <v>30</v>
      </c>
      <c r="AX147" s="13" t="s">
        <v>81</v>
      </c>
      <c r="AY147" s="248" t="s">
        <v>126</v>
      </c>
    </row>
    <row r="148" s="2" customFormat="1" ht="24.15" customHeight="1">
      <c r="A148" s="37"/>
      <c r="B148" s="38"/>
      <c r="C148" s="219" t="s">
        <v>163</v>
      </c>
      <c r="D148" s="219" t="s">
        <v>128</v>
      </c>
      <c r="E148" s="220" t="s">
        <v>164</v>
      </c>
      <c r="F148" s="221" t="s">
        <v>165</v>
      </c>
      <c r="G148" s="222" t="s">
        <v>131</v>
      </c>
      <c r="H148" s="223">
        <v>0.54000000000000004</v>
      </c>
      <c r="I148" s="224"/>
      <c r="J148" s="225">
        <f>ROUND(I148*H148,2)</f>
        <v>0</v>
      </c>
      <c r="K148" s="226"/>
      <c r="L148" s="43"/>
      <c r="M148" s="227" t="s">
        <v>1</v>
      </c>
      <c r="N148" s="228" t="s">
        <v>40</v>
      </c>
      <c r="O148" s="91"/>
      <c r="P148" s="229">
        <f>O148*H148</f>
        <v>0</v>
      </c>
      <c r="Q148" s="229">
        <v>2.3010199999999998</v>
      </c>
      <c r="R148" s="229">
        <f>Q148*H148</f>
        <v>1.2425508000000001</v>
      </c>
      <c r="S148" s="229">
        <v>0</v>
      </c>
      <c r="T148" s="23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132</v>
      </c>
      <c r="AT148" s="231" t="s">
        <v>128</v>
      </c>
      <c r="AU148" s="231" t="s">
        <v>83</v>
      </c>
      <c r="AY148" s="16" t="s">
        <v>126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132</v>
      </c>
      <c r="BK148" s="232">
        <f>ROUND(I148*H148,2)</f>
        <v>0</v>
      </c>
      <c r="BL148" s="16" t="s">
        <v>132</v>
      </c>
      <c r="BM148" s="231" t="s">
        <v>166</v>
      </c>
    </row>
    <row r="149" s="2" customFormat="1">
      <c r="A149" s="37"/>
      <c r="B149" s="38"/>
      <c r="C149" s="39"/>
      <c r="D149" s="233" t="s">
        <v>134</v>
      </c>
      <c r="E149" s="39"/>
      <c r="F149" s="234" t="s">
        <v>165</v>
      </c>
      <c r="G149" s="39"/>
      <c r="H149" s="39"/>
      <c r="I149" s="235"/>
      <c r="J149" s="39"/>
      <c r="K149" s="39"/>
      <c r="L149" s="43"/>
      <c r="M149" s="236"/>
      <c r="N149" s="237"/>
      <c r="O149" s="91"/>
      <c r="P149" s="91"/>
      <c r="Q149" s="91"/>
      <c r="R149" s="91"/>
      <c r="S149" s="91"/>
      <c r="T149" s="92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134</v>
      </c>
      <c r="AU149" s="16" t="s">
        <v>83</v>
      </c>
    </row>
    <row r="150" s="13" customFormat="1">
      <c r="A150" s="13"/>
      <c r="B150" s="238"/>
      <c r="C150" s="239"/>
      <c r="D150" s="233" t="s">
        <v>135</v>
      </c>
      <c r="E150" s="240" t="s">
        <v>1</v>
      </c>
      <c r="F150" s="241" t="s">
        <v>167</v>
      </c>
      <c r="G150" s="239"/>
      <c r="H150" s="242">
        <v>0.54000000000000004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135</v>
      </c>
      <c r="AU150" s="248" t="s">
        <v>83</v>
      </c>
      <c r="AV150" s="13" t="s">
        <v>83</v>
      </c>
      <c r="AW150" s="13" t="s">
        <v>30</v>
      </c>
      <c r="AX150" s="13" t="s">
        <v>81</v>
      </c>
      <c r="AY150" s="248" t="s">
        <v>126</v>
      </c>
    </row>
    <row r="151" s="2" customFormat="1" ht="16.5" customHeight="1">
      <c r="A151" s="37"/>
      <c r="B151" s="38"/>
      <c r="C151" s="219" t="s">
        <v>168</v>
      </c>
      <c r="D151" s="219" t="s">
        <v>128</v>
      </c>
      <c r="E151" s="220" t="s">
        <v>169</v>
      </c>
      <c r="F151" s="221" t="s">
        <v>170</v>
      </c>
      <c r="G151" s="222" t="s">
        <v>171</v>
      </c>
      <c r="H151" s="223">
        <v>0.495</v>
      </c>
      <c r="I151" s="224"/>
      <c r="J151" s="225">
        <f>ROUND(I151*H151,2)</f>
        <v>0</v>
      </c>
      <c r="K151" s="226"/>
      <c r="L151" s="43"/>
      <c r="M151" s="227" t="s">
        <v>1</v>
      </c>
      <c r="N151" s="228" t="s">
        <v>40</v>
      </c>
      <c r="O151" s="91"/>
      <c r="P151" s="229">
        <f>O151*H151</f>
        <v>0</v>
      </c>
      <c r="Q151" s="229">
        <v>0.00247</v>
      </c>
      <c r="R151" s="229">
        <f>Q151*H151</f>
        <v>0.00122265</v>
      </c>
      <c r="S151" s="229">
        <v>0</v>
      </c>
      <c r="T151" s="23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1" t="s">
        <v>132</v>
      </c>
      <c r="AT151" s="231" t="s">
        <v>128</v>
      </c>
      <c r="AU151" s="231" t="s">
        <v>83</v>
      </c>
      <c r="AY151" s="16" t="s">
        <v>126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6" t="s">
        <v>132</v>
      </c>
      <c r="BK151" s="232">
        <f>ROUND(I151*H151,2)</f>
        <v>0</v>
      </c>
      <c r="BL151" s="16" t="s">
        <v>132</v>
      </c>
      <c r="BM151" s="231" t="s">
        <v>172</v>
      </c>
    </row>
    <row r="152" s="2" customFormat="1">
      <c r="A152" s="37"/>
      <c r="B152" s="38"/>
      <c r="C152" s="39"/>
      <c r="D152" s="233" t="s">
        <v>134</v>
      </c>
      <c r="E152" s="39"/>
      <c r="F152" s="234" t="s">
        <v>170</v>
      </c>
      <c r="G152" s="39"/>
      <c r="H152" s="39"/>
      <c r="I152" s="235"/>
      <c r="J152" s="39"/>
      <c r="K152" s="39"/>
      <c r="L152" s="43"/>
      <c r="M152" s="236"/>
      <c r="N152" s="237"/>
      <c r="O152" s="91"/>
      <c r="P152" s="91"/>
      <c r="Q152" s="91"/>
      <c r="R152" s="91"/>
      <c r="S152" s="91"/>
      <c r="T152" s="92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134</v>
      </c>
      <c r="AU152" s="16" t="s">
        <v>83</v>
      </c>
    </row>
    <row r="153" s="13" customFormat="1">
      <c r="A153" s="13"/>
      <c r="B153" s="238"/>
      <c r="C153" s="239"/>
      <c r="D153" s="233" t="s">
        <v>135</v>
      </c>
      <c r="E153" s="240" t="s">
        <v>1</v>
      </c>
      <c r="F153" s="241" t="s">
        <v>173</v>
      </c>
      <c r="G153" s="239"/>
      <c r="H153" s="242">
        <v>0.495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135</v>
      </c>
      <c r="AU153" s="248" t="s">
        <v>83</v>
      </c>
      <c r="AV153" s="13" t="s">
        <v>83</v>
      </c>
      <c r="AW153" s="13" t="s">
        <v>30</v>
      </c>
      <c r="AX153" s="13" t="s">
        <v>81</v>
      </c>
      <c r="AY153" s="248" t="s">
        <v>126</v>
      </c>
    </row>
    <row r="154" s="2" customFormat="1" ht="16.5" customHeight="1">
      <c r="A154" s="37"/>
      <c r="B154" s="38"/>
      <c r="C154" s="219" t="s">
        <v>174</v>
      </c>
      <c r="D154" s="219" t="s">
        <v>128</v>
      </c>
      <c r="E154" s="220" t="s">
        <v>175</v>
      </c>
      <c r="F154" s="221" t="s">
        <v>176</v>
      </c>
      <c r="G154" s="222" t="s">
        <v>171</v>
      </c>
      <c r="H154" s="223">
        <v>0.495</v>
      </c>
      <c r="I154" s="224"/>
      <c r="J154" s="225">
        <f>ROUND(I154*H154,2)</f>
        <v>0</v>
      </c>
      <c r="K154" s="226"/>
      <c r="L154" s="43"/>
      <c r="M154" s="227" t="s">
        <v>1</v>
      </c>
      <c r="N154" s="228" t="s">
        <v>40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132</v>
      </c>
      <c r="AT154" s="231" t="s">
        <v>128</v>
      </c>
      <c r="AU154" s="231" t="s">
        <v>83</v>
      </c>
      <c r="AY154" s="16" t="s">
        <v>126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132</v>
      </c>
      <c r="BK154" s="232">
        <f>ROUND(I154*H154,2)</f>
        <v>0</v>
      </c>
      <c r="BL154" s="16" t="s">
        <v>132</v>
      </c>
      <c r="BM154" s="231" t="s">
        <v>177</v>
      </c>
    </row>
    <row r="155" s="2" customFormat="1">
      <c r="A155" s="37"/>
      <c r="B155" s="38"/>
      <c r="C155" s="39"/>
      <c r="D155" s="233" t="s">
        <v>134</v>
      </c>
      <c r="E155" s="39"/>
      <c r="F155" s="234" t="s">
        <v>176</v>
      </c>
      <c r="G155" s="39"/>
      <c r="H155" s="39"/>
      <c r="I155" s="235"/>
      <c r="J155" s="39"/>
      <c r="K155" s="39"/>
      <c r="L155" s="43"/>
      <c r="M155" s="236"/>
      <c r="N155" s="237"/>
      <c r="O155" s="91"/>
      <c r="P155" s="91"/>
      <c r="Q155" s="91"/>
      <c r="R155" s="91"/>
      <c r="S155" s="91"/>
      <c r="T155" s="92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134</v>
      </c>
      <c r="AU155" s="16" t="s">
        <v>83</v>
      </c>
    </row>
    <row r="156" s="2" customFormat="1" ht="24.15" customHeight="1">
      <c r="A156" s="37"/>
      <c r="B156" s="38"/>
      <c r="C156" s="219" t="s">
        <v>178</v>
      </c>
      <c r="D156" s="219" t="s">
        <v>128</v>
      </c>
      <c r="E156" s="220" t="s">
        <v>179</v>
      </c>
      <c r="F156" s="221" t="s">
        <v>180</v>
      </c>
      <c r="G156" s="222" t="s">
        <v>154</v>
      </c>
      <c r="H156" s="223">
        <v>0.0030000000000000001</v>
      </c>
      <c r="I156" s="224"/>
      <c r="J156" s="225">
        <f>ROUND(I156*H156,2)</f>
        <v>0</v>
      </c>
      <c r="K156" s="226"/>
      <c r="L156" s="43"/>
      <c r="M156" s="227" t="s">
        <v>1</v>
      </c>
      <c r="N156" s="228" t="s">
        <v>40</v>
      </c>
      <c r="O156" s="91"/>
      <c r="P156" s="229">
        <f>O156*H156</f>
        <v>0</v>
      </c>
      <c r="Q156" s="229">
        <v>1.06277</v>
      </c>
      <c r="R156" s="229">
        <f>Q156*H156</f>
        <v>0.0031883100000000002</v>
      </c>
      <c r="S156" s="229">
        <v>0</v>
      </c>
      <c r="T156" s="23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132</v>
      </c>
      <c r="AT156" s="231" t="s">
        <v>128</v>
      </c>
      <c r="AU156" s="231" t="s">
        <v>83</v>
      </c>
      <c r="AY156" s="16" t="s">
        <v>126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132</v>
      </c>
      <c r="BK156" s="232">
        <f>ROUND(I156*H156,2)</f>
        <v>0</v>
      </c>
      <c r="BL156" s="16" t="s">
        <v>132</v>
      </c>
      <c r="BM156" s="231" t="s">
        <v>181</v>
      </c>
    </row>
    <row r="157" s="2" customFormat="1">
      <c r="A157" s="37"/>
      <c r="B157" s="38"/>
      <c r="C157" s="39"/>
      <c r="D157" s="233" t="s">
        <v>134</v>
      </c>
      <c r="E157" s="39"/>
      <c r="F157" s="234" t="s">
        <v>180</v>
      </c>
      <c r="G157" s="39"/>
      <c r="H157" s="39"/>
      <c r="I157" s="235"/>
      <c r="J157" s="39"/>
      <c r="K157" s="39"/>
      <c r="L157" s="43"/>
      <c r="M157" s="236"/>
      <c r="N157" s="237"/>
      <c r="O157" s="91"/>
      <c r="P157" s="91"/>
      <c r="Q157" s="91"/>
      <c r="R157" s="91"/>
      <c r="S157" s="91"/>
      <c r="T157" s="92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134</v>
      </c>
      <c r="AU157" s="16" t="s">
        <v>83</v>
      </c>
    </row>
    <row r="158" s="13" customFormat="1">
      <c r="A158" s="13"/>
      <c r="B158" s="238"/>
      <c r="C158" s="239"/>
      <c r="D158" s="233" t="s">
        <v>135</v>
      </c>
      <c r="E158" s="240" t="s">
        <v>1</v>
      </c>
      <c r="F158" s="241" t="s">
        <v>182</v>
      </c>
      <c r="G158" s="239"/>
      <c r="H158" s="242">
        <v>0.0030000000000000001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135</v>
      </c>
      <c r="AU158" s="248" t="s">
        <v>83</v>
      </c>
      <c r="AV158" s="13" t="s">
        <v>83</v>
      </c>
      <c r="AW158" s="13" t="s">
        <v>30</v>
      </c>
      <c r="AX158" s="13" t="s">
        <v>81</v>
      </c>
      <c r="AY158" s="248" t="s">
        <v>126</v>
      </c>
    </row>
    <row r="159" s="12" customFormat="1" ht="22.8" customHeight="1">
      <c r="A159" s="12"/>
      <c r="B159" s="203"/>
      <c r="C159" s="204"/>
      <c r="D159" s="205" t="s">
        <v>72</v>
      </c>
      <c r="E159" s="217" t="s">
        <v>158</v>
      </c>
      <c r="F159" s="217" t="s">
        <v>183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SUM(P160:P171)</f>
        <v>0</v>
      </c>
      <c r="Q159" s="211"/>
      <c r="R159" s="212">
        <f>SUM(R160:R171)</f>
        <v>0.85741199999999995</v>
      </c>
      <c r="S159" s="211"/>
      <c r="T159" s="213">
        <f>SUM(T160:T171)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81</v>
      </c>
      <c r="AT159" s="215" t="s">
        <v>72</v>
      </c>
      <c r="AU159" s="215" t="s">
        <v>81</v>
      </c>
      <c r="AY159" s="214" t="s">
        <v>126</v>
      </c>
      <c r="BK159" s="216">
        <f>SUM(BK160:BK171)</f>
        <v>0</v>
      </c>
    </row>
    <row r="160" s="2" customFormat="1" ht="21.75" customHeight="1">
      <c r="A160" s="37"/>
      <c r="B160" s="38"/>
      <c r="C160" s="219" t="s">
        <v>184</v>
      </c>
      <c r="D160" s="219" t="s">
        <v>128</v>
      </c>
      <c r="E160" s="220" t="s">
        <v>185</v>
      </c>
      <c r="F160" s="221" t="s">
        <v>186</v>
      </c>
      <c r="G160" s="222" t="s">
        <v>171</v>
      </c>
      <c r="H160" s="223">
        <v>7.5</v>
      </c>
      <c r="I160" s="224"/>
      <c r="J160" s="225">
        <f>ROUND(I160*H160,2)</f>
        <v>0</v>
      </c>
      <c r="K160" s="226"/>
      <c r="L160" s="43"/>
      <c r="M160" s="227" t="s">
        <v>1</v>
      </c>
      <c r="N160" s="228" t="s">
        <v>40</v>
      </c>
      <c r="O160" s="91"/>
      <c r="P160" s="229">
        <f>O160*H160</f>
        <v>0</v>
      </c>
      <c r="Q160" s="229">
        <v>0.040000000000000001</v>
      </c>
      <c r="R160" s="229">
        <f>Q160*H160</f>
        <v>0.29999999999999999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132</v>
      </c>
      <c r="AT160" s="231" t="s">
        <v>128</v>
      </c>
      <c r="AU160" s="231" t="s">
        <v>83</v>
      </c>
      <c r="AY160" s="16" t="s">
        <v>126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132</v>
      </c>
      <c r="BK160" s="232">
        <f>ROUND(I160*H160,2)</f>
        <v>0</v>
      </c>
      <c r="BL160" s="16" t="s">
        <v>132</v>
      </c>
      <c r="BM160" s="231" t="s">
        <v>187</v>
      </c>
    </row>
    <row r="161" s="2" customFormat="1">
      <c r="A161" s="37"/>
      <c r="B161" s="38"/>
      <c r="C161" s="39"/>
      <c r="D161" s="233" t="s">
        <v>134</v>
      </c>
      <c r="E161" s="39"/>
      <c r="F161" s="234" t="s">
        <v>188</v>
      </c>
      <c r="G161" s="39"/>
      <c r="H161" s="39"/>
      <c r="I161" s="235"/>
      <c r="J161" s="39"/>
      <c r="K161" s="39"/>
      <c r="L161" s="43"/>
      <c r="M161" s="236"/>
      <c r="N161" s="237"/>
      <c r="O161" s="91"/>
      <c r="P161" s="91"/>
      <c r="Q161" s="91"/>
      <c r="R161" s="91"/>
      <c r="S161" s="91"/>
      <c r="T161" s="9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134</v>
      </c>
      <c r="AU161" s="16" t="s">
        <v>83</v>
      </c>
    </row>
    <row r="162" s="13" customFormat="1">
      <c r="A162" s="13"/>
      <c r="B162" s="238"/>
      <c r="C162" s="239"/>
      <c r="D162" s="233" t="s">
        <v>135</v>
      </c>
      <c r="E162" s="240" t="s">
        <v>1</v>
      </c>
      <c r="F162" s="241" t="s">
        <v>189</v>
      </c>
      <c r="G162" s="239"/>
      <c r="H162" s="242">
        <v>7.5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135</v>
      </c>
      <c r="AU162" s="248" t="s">
        <v>83</v>
      </c>
      <c r="AV162" s="13" t="s">
        <v>83</v>
      </c>
      <c r="AW162" s="13" t="s">
        <v>30</v>
      </c>
      <c r="AX162" s="13" t="s">
        <v>81</v>
      </c>
      <c r="AY162" s="248" t="s">
        <v>126</v>
      </c>
    </row>
    <row r="163" s="2" customFormat="1" ht="21.75" customHeight="1">
      <c r="A163" s="37"/>
      <c r="B163" s="38"/>
      <c r="C163" s="219" t="s">
        <v>190</v>
      </c>
      <c r="D163" s="219" t="s">
        <v>128</v>
      </c>
      <c r="E163" s="220" t="s">
        <v>191</v>
      </c>
      <c r="F163" s="221" t="s">
        <v>192</v>
      </c>
      <c r="G163" s="222" t="s">
        <v>171</v>
      </c>
      <c r="H163" s="223">
        <v>5.5</v>
      </c>
      <c r="I163" s="224"/>
      <c r="J163" s="225">
        <f>ROUND(I163*H163,2)</f>
        <v>0</v>
      </c>
      <c r="K163" s="226"/>
      <c r="L163" s="43"/>
      <c r="M163" s="227" t="s">
        <v>1</v>
      </c>
      <c r="N163" s="228" t="s">
        <v>40</v>
      </c>
      <c r="O163" s="91"/>
      <c r="P163" s="229">
        <f>O163*H163</f>
        <v>0</v>
      </c>
      <c r="Q163" s="229">
        <v>0.0373</v>
      </c>
      <c r="R163" s="229">
        <f>Q163*H163</f>
        <v>0.20515</v>
      </c>
      <c r="S163" s="229">
        <v>0</v>
      </c>
      <c r="T163" s="23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132</v>
      </c>
      <c r="AT163" s="231" t="s">
        <v>128</v>
      </c>
      <c r="AU163" s="231" t="s">
        <v>83</v>
      </c>
      <c r="AY163" s="16" t="s">
        <v>126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132</v>
      </c>
      <c r="BK163" s="232">
        <f>ROUND(I163*H163,2)</f>
        <v>0</v>
      </c>
      <c r="BL163" s="16" t="s">
        <v>132</v>
      </c>
      <c r="BM163" s="231" t="s">
        <v>193</v>
      </c>
    </row>
    <row r="164" s="2" customFormat="1">
      <c r="A164" s="37"/>
      <c r="B164" s="38"/>
      <c r="C164" s="39"/>
      <c r="D164" s="233" t="s">
        <v>134</v>
      </c>
      <c r="E164" s="39"/>
      <c r="F164" s="234" t="s">
        <v>194</v>
      </c>
      <c r="G164" s="39"/>
      <c r="H164" s="39"/>
      <c r="I164" s="235"/>
      <c r="J164" s="39"/>
      <c r="K164" s="39"/>
      <c r="L164" s="43"/>
      <c r="M164" s="236"/>
      <c r="N164" s="237"/>
      <c r="O164" s="91"/>
      <c r="P164" s="91"/>
      <c r="Q164" s="91"/>
      <c r="R164" s="91"/>
      <c r="S164" s="91"/>
      <c r="T164" s="92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134</v>
      </c>
      <c r="AU164" s="16" t="s">
        <v>83</v>
      </c>
    </row>
    <row r="165" s="13" customFormat="1">
      <c r="A165" s="13"/>
      <c r="B165" s="238"/>
      <c r="C165" s="239"/>
      <c r="D165" s="233" t="s">
        <v>135</v>
      </c>
      <c r="E165" s="240" t="s">
        <v>1</v>
      </c>
      <c r="F165" s="241" t="s">
        <v>195</v>
      </c>
      <c r="G165" s="239"/>
      <c r="H165" s="242">
        <v>5.5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135</v>
      </c>
      <c r="AU165" s="248" t="s">
        <v>83</v>
      </c>
      <c r="AV165" s="13" t="s">
        <v>83</v>
      </c>
      <c r="AW165" s="13" t="s">
        <v>30</v>
      </c>
      <c r="AX165" s="13" t="s">
        <v>81</v>
      </c>
      <c r="AY165" s="248" t="s">
        <v>126</v>
      </c>
    </row>
    <row r="166" s="2" customFormat="1" ht="24.15" customHeight="1">
      <c r="A166" s="37"/>
      <c r="B166" s="38"/>
      <c r="C166" s="219" t="s">
        <v>196</v>
      </c>
      <c r="D166" s="219" t="s">
        <v>128</v>
      </c>
      <c r="E166" s="220" t="s">
        <v>197</v>
      </c>
      <c r="F166" s="221" t="s">
        <v>198</v>
      </c>
      <c r="G166" s="222" t="s">
        <v>171</v>
      </c>
      <c r="H166" s="223">
        <v>7.5</v>
      </c>
      <c r="I166" s="224"/>
      <c r="J166" s="225">
        <f>ROUND(I166*H166,2)</f>
        <v>0</v>
      </c>
      <c r="K166" s="226"/>
      <c r="L166" s="43"/>
      <c r="M166" s="227" t="s">
        <v>1</v>
      </c>
      <c r="N166" s="228" t="s">
        <v>40</v>
      </c>
      <c r="O166" s="91"/>
      <c r="P166" s="229">
        <f>O166*H166</f>
        <v>0</v>
      </c>
      <c r="Q166" s="229">
        <v>0.0373</v>
      </c>
      <c r="R166" s="229">
        <f>Q166*H166</f>
        <v>0.27975</v>
      </c>
      <c r="S166" s="229">
        <v>0</v>
      </c>
      <c r="T166" s="23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132</v>
      </c>
      <c r="AT166" s="231" t="s">
        <v>128</v>
      </c>
      <c r="AU166" s="231" t="s">
        <v>83</v>
      </c>
      <c r="AY166" s="16" t="s">
        <v>126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132</v>
      </c>
      <c r="BK166" s="232">
        <f>ROUND(I166*H166,2)</f>
        <v>0</v>
      </c>
      <c r="BL166" s="16" t="s">
        <v>132</v>
      </c>
      <c r="BM166" s="231" t="s">
        <v>199</v>
      </c>
    </row>
    <row r="167" s="2" customFormat="1">
      <c r="A167" s="37"/>
      <c r="B167" s="38"/>
      <c r="C167" s="39"/>
      <c r="D167" s="233" t="s">
        <v>134</v>
      </c>
      <c r="E167" s="39"/>
      <c r="F167" s="234" t="s">
        <v>200</v>
      </c>
      <c r="G167" s="39"/>
      <c r="H167" s="39"/>
      <c r="I167" s="235"/>
      <c r="J167" s="39"/>
      <c r="K167" s="39"/>
      <c r="L167" s="43"/>
      <c r="M167" s="236"/>
      <c r="N167" s="237"/>
      <c r="O167" s="91"/>
      <c r="P167" s="91"/>
      <c r="Q167" s="91"/>
      <c r="R167" s="91"/>
      <c r="S167" s="91"/>
      <c r="T167" s="92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134</v>
      </c>
      <c r="AU167" s="16" t="s">
        <v>83</v>
      </c>
    </row>
    <row r="168" s="13" customFormat="1">
      <c r="A168" s="13"/>
      <c r="B168" s="238"/>
      <c r="C168" s="239"/>
      <c r="D168" s="233" t="s">
        <v>135</v>
      </c>
      <c r="E168" s="240" t="s">
        <v>1</v>
      </c>
      <c r="F168" s="241" t="s">
        <v>201</v>
      </c>
      <c r="G168" s="239"/>
      <c r="H168" s="242">
        <v>7.5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135</v>
      </c>
      <c r="AU168" s="248" t="s">
        <v>83</v>
      </c>
      <c r="AV168" s="13" t="s">
        <v>83</v>
      </c>
      <c r="AW168" s="13" t="s">
        <v>30</v>
      </c>
      <c r="AX168" s="13" t="s">
        <v>81</v>
      </c>
      <c r="AY168" s="248" t="s">
        <v>126</v>
      </c>
    </row>
    <row r="169" s="2" customFormat="1" ht="49.05" customHeight="1">
      <c r="A169" s="37"/>
      <c r="B169" s="38"/>
      <c r="C169" s="219" t="s">
        <v>202</v>
      </c>
      <c r="D169" s="219" t="s">
        <v>128</v>
      </c>
      <c r="E169" s="220" t="s">
        <v>203</v>
      </c>
      <c r="F169" s="221" t="s">
        <v>204</v>
      </c>
      <c r="G169" s="222" t="s">
        <v>171</v>
      </c>
      <c r="H169" s="223">
        <v>7.04</v>
      </c>
      <c r="I169" s="224"/>
      <c r="J169" s="225">
        <f>ROUND(I169*H169,2)</f>
        <v>0</v>
      </c>
      <c r="K169" s="226"/>
      <c r="L169" s="43"/>
      <c r="M169" s="227" t="s">
        <v>1</v>
      </c>
      <c r="N169" s="228" t="s">
        <v>40</v>
      </c>
      <c r="O169" s="91"/>
      <c r="P169" s="229">
        <f>O169*H169</f>
        <v>0</v>
      </c>
      <c r="Q169" s="229">
        <v>0.0103</v>
      </c>
      <c r="R169" s="229">
        <f>Q169*H169</f>
        <v>0.072512000000000007</v>
      </c>
      <c r="S169" s="229">
        <v>0</v>
      </c>
      <c r="T169" s="23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132</v>
      </c>
      <c r="AT169" s="231" t="s">
        <v>128</v>
      </c>
      <c r="AU169" s="231" t="s">
        <v>83</v>
      </c>
      <c r="AY169" s="16" t="s">
        <v>126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132</v>
      </c>
      <c r="BK169" s="232">
        <f>ROUND(I169*H169,2)</f>
        <v>0</v>
      </c>
      <c r="BL169" s="16" t="s">
        <v>132</v>
      </c>
      <c r="BM169" s="231" t="s">
        <v>205</v>
      </c>
    </row>
    <row r="170" s="2" customFormat="1">
      <c r="A170" s="37"/>
      <c r="B170" s="38"/>
      <c r="C170" s="39"/>
      <c r="D170" s="233" t="s">
        <v>134</v>
      </c>
      <c r="E170" s="39"/>
      <c r="F170" s="234" t="s">
        <v>204</v>
      </c>
      <c r="G170" s="39"/>
      <c r="H170" s="39"/>
      <c r="I170" s="235"/>
      <c r="J170" s="39"/>
      <c r="K170" s="39"/>
      <c r="L170" s="43"/>
      <c r="M170" s="236"/>
      <c r="N170" s="237"/>
      <c r="O170" s="91"/>
      <c r="P170" s="91"/>
      <c r="Q170" s="91"/>
      <c r="R170" s="91"/>
      <c r="S170" s="91"/>
      <c r="T170" s="92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134</v>
      </c>
      <c r="AU170" s="16" t="s">
        <v>83</v>
      </c>
    </row>
    <row r="171" s="13" customFormat="1">
      <c r="A171" s="13"/>
      <c r="B171" s="238"/>
      <c r="C171" s="239"/>
      <c r="D171" s="233" t="s">
        <v>135</v>
      </c>
      <c r="E171" s="240" t="s">
        <v>1</v>
      </c>
      <c r="F171" s="241" t="s">
        <v>206</v>
      </c>
      <c r="G171" s="239"/>
      <c r="H171" s="242">
        <v>7.04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135</v>
      </c>
      <c r="AU171" s="248" t="s">
        <v>83</v>
      </c>
      <c r="AV171" s="13" t="s">
        <v>83</v>
      </c>
      <c r="AW171" s="13" t="s">
        <v>30</v>
      </c>
      <c r="AX171" s="13" t="s">
        <v>81</v>
      </c>
      <c r="AY171" s="248" t="s">
        <v>126</v>
      </c>
    </row>
    <row r="172" s="12" customFormat="1" ht="22.8" customHeight="1">
      <c r="A172" s="12"/>
      <c r="B172" s="203"/>
      <c r="C172" s="204"/>
      <c r="D172" s="205" t="s">
        <v>72</v>
      </c>
      <c r="E172" s="217" t="s">
        <v>174</v>
      </c>
      <c r="F172" s="217" t="s">
        <v>207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SUM(P173:P211)</f>
        <v>0</v>
      </c>
      <c r="Q172" s="211"/>
      <c r="R172" s="212">
        <f>SUM(R173:R211)</f>
        <v>0.021600000000000001</v>
      </c>
      <c r="S172" s="211"/>
      <c r="T172" s="213">
        <f>SUM(T173:T211)</f>
        <v>3.7441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81</v>
      </c>
      <c r="AT172" s="215" t="s">
        <v>72</v>
      </c>
      <c r="AU172" s="215" t="s">
        <v>81</v>
      </c>
      <c r="AY172" s="214" t="s">
        <v>126</v>
      </c>
      <c r="BK172" s="216">
        <f>SUM(BK173:BK211)</f>
        <v>0</v>
      </c>
    </row>
    <row r="173" s="2" customFormat="1" ht="44.25" customHeight="1">
      <c r="A173" s="37"/>
      <c r="B173" s="38"/>
      <c r="C173" s="219" t="s">
        <v>8</v>
      </c>
      <c r="D173" s="219" t="s">
        <v>128</v>
      </c>
      <c r="E173" s="220" t="s">
        <v>208</v>
      </c>
      <c r="F173" s="221" t="s">
        <v>209</v>
      </c>
      <c r="G173" s="222" t="s">
        <v>171</v>
      </c>
      <c r="H173" s="223">
        <v>18</v>
      </c>
      <c r="I173" s="224"/>
      <c r="J173" s="225">
        <f>ROUND(I173*H173,2)</f>
        <v>0</v>
      </c>
      <c r="K173" s="226"/>
      <c r="L173" s="43"/>
      <c r="M173" s="227" t="s">
        <v>1</v>
      </c>
      <c r="N173" s="228" t="s">
        <v>40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1" t="s">
        <v>132</v>
      </c>
      <c r="AT173" s="231" t="s">
        <v>128</v>
      </c>
      <c r="AU173" s="231" t="s">
        <v>83</v>
      </c>
      <c r="AY173" s="16" t="s">
        <v>126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6" t="s">
        <v>132</v>
      </c>
      <c r="BK173" s="232">
        <f>ROUND(I173*H173,2)</f>
        <v>0</v>
      </c>
      <c r="BL173" s="16" t="s">
        <v>132</v>
      </c>
      <c r="BM173" s="231" t="s">
        <v>210</v>
      </c>
    </row>
    <row r="174" s="2" customFormat="1">
      <c r="A174" s="37"/>
      <c r="B174" s="38"/>
      <c r="C174" s="39"/>
      <c r="D174" s="233" t="s">
        <v>134</v>
      </c>
      <c r="E174" s="39"/>
      <c r="F174" s="234" t="s">
        <v>209</v>
      </c>
      <c r="G174" s="39"/>
      <c r="H174" s="39"/>
      <c r="I174" s="235"/>
      <c r="J174" s="39"/>
      <c r="K174" s="39"/>
      <c r="L174" s="43"/>
      <c r="M174" s="236"/>
      <c r="N174" s="237"/>
      <c r="O174" s="91"/>
      <c r="P174" s="91"/>
      <c r="Q174" s="91"/>
      <c r="R174" s="91"/>
      <c r="S174" s="91"/>
      <c r="T174" s="92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134</v>
      </c>
      <c r="AU174" s="16" t="s">
        <v>83</v>
      </c>
    </row>
    <row r="175" s="13" customFormat="1">
      <c r="A175" s="13"/>
      <c r="B175" s="238"/>
      <c r="C175" s="239"/>
      <c r="D175" s="233" t="s">
        <v>135</v>
      </c>
      <c r="E175" s="240" t="s">
        <v>1</v>
      </c>
      <c r="F175" s="241" t="s">
        <v>211</v>
      </c>
      <c r="G175" s="239"/>
      <c r="H175" s="242">
        <v>18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135</v>
      </c>
      <c r="AU175" s="248" t="s">
        <v>83</v>
      </c>
      <c r="AV175" s="13" t="s">
        <v>83</v>
      </c>
      <c r="AW175" s="13" t="s">
        <v>30</v>
      </c>
      <c r="AX175" s="13" t="s">
        <v>81</v>
      </c>
      <c r="AY175" s="248" t="s">
        <v>126</v>
      </c>
    </row>
    <row r="176" s="2" customFormat="1" ht="49.05" customHeight="1">
      <c r="A176" s="37"/>
      <c r="B176" s="38"/>
      <c r="C176" s="219" t="s">
        <v>212</v>
      </c>
      <c r="D176" s="219" t="s">
        <v>128</v>
      </c>
      <c r="E176" s="220" t="s">
        <v>213</v>
      </c>
      <c r="F176" s="221" t="s">
        <v>214</v>
      </c>
      <c r="G176" s="222" t="s">
        <v>171</v>
      </c>
      <c r="H176" s="223">
        <v>90</v>
      </c>
      <c r="I176" s="224"/>
      <c r="J176" s="225">
        <f>ROUND(I176*H176,2)</f>
        <v>0</v>
      </c>
      <c r="K176" s="226"/>
      <c r="L176" s="43"/>
      <c r="M176" s="227" t="s">
        <v>1</v>
      </c>
      <c r="N176" s="228" t="s">
        <v>40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1" t="s">
        <v>132</v>
      </c>
      <c r="AT176" s="231" t="s">
        <v>128</v>
      </c>
      <c r="AU176" s="231" t="s">
        <v>83</v>
      </c>
      <c r="AY176" s="16" t="s">
        <v>126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6" t="s">
        <v>132</v>
      </c>
      <c r="BK176" s="232">
        <f>ROUND(I176*H176,2)</f>
        <v>0</v>
      </c>
      <c r="BL176" s="16" t="s">
        <v>132</v>
      </c>
      <c r="BM176" s="231" t="s">
        <v>215</v>
      </c>
    </row>
    <row r="177" s="2" customFormat="1">
      <c r="A177" s="37"/>
      <c r="B177" s="38"/>
      <c r="C177" s="39"/>
      <c r="D177" s="233" t="s">
        <v>134</v>
      </c>
      <c r="E177" s="39"/>
      <c r="F177" s="234" t="s">
        <v>214</v>
      </c>
      <c r="G177" s="39"/>
      <c r="H177" s="39"/>
      <c r="I177" s="235"/>
      <c r="J177" s="39"/>
      <c r="K177" s="39"/>
      <c r="L177" s="43"/>
      <c r="M177" s="236"/>
      <c r="N177" s="237"/>
      <c r="O177" s="91"/>
      <c r="P177" s="91"/>
      <c r="Q177" s="91"/>
      <c r="R177" s="91"/>
      <c r="S177" s="91"/>
      <c r="T177" s="92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134</v>
      </c>
      <c r="AU177" s="16" t="s">
        <v>83</v>
      </c>
    </row>
    <row r="178" s="13" customFormat="1">
      <c r="A178" s="13"/>
      <c r="B178" s="238"/>
      <c r="C178" s="239"/>
      <c r="D178" s="233" t="s">
        <v>135</v>
      </c>
      <c r="E178" s="240" t="s">
        <v>1</v>
      </c>
      <c r="F178" s="241" t="s">
        <v>216</v>
      </c>
      <c r="G178" s="239"/>
      <c r="H178" s="242">
        <v>90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135</v>
      </c>
      <c r="AU178" s="248" t="s">
        <v>83</v>
      </c>
      <c r="AV178" s="13" t="s">
        <v>83</v>
      </c>
      <c r="AW178" s="13" t="s">
        <v>30</v>
      </c>
      <c r="AX178" s="13" t="s">
        <v>81</v>
      </c>
      <c r="AY178" s="248" t="s">
        <v>126</v>
      </c>
    </row>
    <row r="179" s="2" customFormat="1" ht="44.25" customHeight="1">
      <c r="A179" s="37"/>
      <c r="B179" s="38"/>
      <c r="C179" s="219" t="s">
        <v>217</v>
      </c>
      <c r="D179" s="219" t="s">
        <v>128</v>
      </c>
      <c r="E179" s="220" t="s">
        <v>218</v>
      </c>
      <c r="F179" s="221" t="s">
        <v>219</v>
      </c>
      <c r="G179" s="222" t="s">
        <v>171</v>
      </c>
      <c r="H179" s="223">
        <v>18</v>
      </c>
      <c r="I179" s="224"/>
      <c r="J179" s="225">
        <f>ROUND(I179*H179,2)</f>
        <v>0</v>
      </c>
      <c r="K179" s="226"/>
      <c r="L179" s="43"/>
      <c r="M179" s="227" t="s">
        <v>1</v>
      </c>
      <c r="N179" s="228" t="s">
        <v>40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1" t="s">
        <v>132</v>
      </c>
      <c r="AT179" s="231" t="s">
        <v>128</v>
      </c>
      <c r="AU179" s="231" t="s">
        <v>83</v>
      </c>
      <c r="AY179" s="16" t="s">
        <v>126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6" t="s">
        <v>132</v>
      </c>
      <c r="BK179" s="232">
        <f>ROUND(I179*H179,2)</f>
        <v>0</v>
      </c>
      <c r="BL179" s="16" t="s">
        <v>132</v>
      </c>
      <c r="BM179" s="231" t="s">
        <v>220</v>
      </c>
    </row>
    <row r="180" s="2" customFormat="1">
      <c r="A180" s="37"/>
      <c r="B180" s="38"/>
      <c r="C180" s="39"/>
      <c r="D180" s="233" t="s">
        <v>134</v>
      </c>
      <c r="E180" s="39"/>
      <c r="F180" s="234" t="s">
        <v>219</v>
      </c>
      <c r="G180" s="39"/>
      <c r="H180" s="39"/>
      <c r="I180" s="235"/>
      <c r="J180" s="39"/>
      <c r="K180" s="39"/>
      <c r="L180" s="43"/>
      <c r="M180" s="236"/>
      <c r="N180" s="237"/>
      <c r="O180" s="91"/>
      <c r="P180" s="91"/>
      <c r="Q180" s="91"/>
      <c r="R180" s="91"/>
      <c r="S180" s="91"/>
      <c r="T180" s="92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134</v>
      </c>
      <c r="AU180" s="16" t="s">
        <v>83</v>
      </c>
    </row>
    <row r="181" s="13" customFormat="1">
      <c r="A181" s="13"/>
      <c r="B181" s="238"/>
      <c r="C181" s="239"/>
      <c r="D181" s="233" t="s">
        <v>135</v>
      </c>
      <c r="E181" s="240" t="s">
        <v>1</v>
      </c>
      <c r="F181" s="241" t="s">
        <v>221</v>
      </c>
      <c r="G181" s="239"/>
      <c r="H181" s="242">
        <v>18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135</v>
      </c>
      <c r="AU181" s="248" t="s">
        <v>83</v>
      </c>
      <c r="AV181" s="13" t="s">
        <v>83</v>
      </c>
      <c r="AW181" s="13" t="s">
        <v>30</v>
      </c>
      <c r="AX181" s="13" t="s">
        <v>81</v>
      </c>
      <c r="AY181" s="248" t="s">
        <v>126</v>
      </c>
    </row>
    <row r="182" s="2" customFormat="1" ht="24.15" customHeight="1">
      <c r="A182" s="37"/>
      <c r="B182" s="38"/>
      <c r="C182" s="219" t="s">
        <v>221</v>
      </c>
      <c r="D182" s="219" t="s">
        <v>128</v>
      </c>
      <c r="E182" s="220" t="s">
        <v>222</v>
      </c>
      <c r="F182" s="221" t="s">
        <v>223</v>
      </c>
      <c r="G182" s="222" t="s">
        <v>171</v>
      </c>
      <c r="H182" s="223">
        <v>540</v>
      </c>
      <c r="I182" s="224"/>
      <c r="J182" s="225">
        <f>ROUND(I182*H182,2)</f>
        <v>0</v>
      </c>
      <c r="K182" s="226"/>
      <c r="L182" s="43"/>
      <c r="M182" s="227" t="s">
        <v>1</v>
      </c>
      <c r="N182" s="228" t="s">
        <v>40</v>
      </c>
      <c r="O182" s="91"/>
      <c r="P182" s="229">
        <f>O182*H182</f>
        <v>0</v>
      </c>
      <c r="Q182" s="229">
        <v>4.0000000000000003E-05</v>
      </c>
      <c r="R182" s="229">
        <f>Q182*H182</f>
        <v>0.021600000000000001</v>
      </c>
      <c r="S182" s="229">
        <v>0</v>
      </c>
      <c r="T182" s="23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1" t="s">
        <v>132</v>
      </c>
      <c r="AT182" s="231" t="s">
        <v>128</v>
      </c>
      <c r="AU182" s="231" t="s">
        <v>83</v>
      </c>
      <c r="AY182" s="16" t="s">
        <v>126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6" t="s">
        <v>132</v>
      </c>
      <c r="BK182" s="232">
        <f>ROUND(I182*H182,2)</f>
        <v>0</v>
      </c>
      <c r="BL182" s="16" t="s">
        <v>132</v>
      </c>
      <c r="BM182" s="231" t="s">
        <v>224</v>
      </c>
    </row>
    <row r="183" s="2" customFormat="1">
      <c r="A183" s="37"/>
      <c r="B183" s="38"/>
      <c r="C183" s="39"/>
      <c r="D183" s="233" t="s">
        <v>134</v>
      </c>
      <c r="E183" s="39"/>
      <c r="F183" s="234" t="s">
        <v>225</v>
      </c>
      <c r="G183" s="39"/>
      <c r="H183" s="39"/>
      <c r="I183" s="235"/>
      <c r="J183" s="39"/>
      <c r="K183" s="39"/>
      <c r="L183" s="43"/>
      <c r="M183" s="236"/>
      <c r="N183" s="237"/>
      <c r="O183" s="91"/>
      <c r="P183" s="91"/>
      <c r="Q183" s="91"/>
      <c r="R183" s="91"/>
      <c r="S183" s="91"/>
      <c r="T183" s="92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134</v>
      </c>
      <c r="AU183" s="16" t="s">
        <v>83</v>
      </c>
    </row>
    <row r="184" s="13" customFormat="1">
      <c r="A184" s="13"/>
      <c r="B184" s="238"/>
      <c r="C184" s="239"/>
      <c r="D184" s="233" t="s">
        <v>135</v>
      </c>
      <c r="E184" s="240" t="s">
        <v>1</v>
      </c>
      <c r="F184" s="241" t="s">
        <v>226</v>
      </c>
      <c r="G184" s="239"/>
      <c r="H184" s="242">
        <v>540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8" t="s">
        <v>135</v>
      </c>
      <c r="AU184" s="248" t="s">
        <v>83</v>
      </c>
      <c r="AV184" s="13" t="s">
        <v>83</v>
      </c>
      <c r="AW184" s="13" t="s">
        <v>30</v>
      </c>
      <c r="AX184" s="13" t="s">
        <v>81</v>
      </c>
      <c r="AY184" s="248" t="s">
        <v>126</v>
      </c>
    </row>
    <row r="185" s="2" customFormat="1" ht="24.15" customHeight="1">
      <c r="A185" s="37"/>
      <c r="B185" s="38"/>
      <c r="C185" s="219" t="s">
        <v>227</v>
      </c>
      <c r="D185" s="219" t="s">
        <v>128</v>
      </c>
      <c r="E185" s="220" t="s">
        <v>228</v>
      </c>
      <c r="F185" s="221" t="s">
        <v>229</v>
      </c>
      <c r="G185" s="222" t="s">
        <v>131</v>
      </c>
      <c r="H185" s="223">
        <v>1.25</v>
      </c>
      <c r="I185" s="224"/>
      <c r="J185" s="225">
        <f>ROUND(I185*H185,2)</f>
        <v>0</v>
      </c>
      <c r="K185" s="226"/>
      <c r="L185" s="43"/>
      <c r="M185" s="227" t="s">
        <v>1</v>
      </c>
      <c r="N185" s="228" t="s">
        <v>40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1.8</v>
      </c>
      <c r="T185" s="230">
        <f>S185*H185</f>
        <v>2.25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1" t="s">
        <v>132</v>
      </c>
      <c r="AT185" s="231" t="s">
        <v>128</v>
      </c>
      <c r="AU185" s="231" t="s">
        <v>83</v>
      </c>
      <c r="AY185" s="16" t="s">
        <v>126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6" t="s">
        <v>132</v>
      </c>
      <c r="BK185" s="232">
        <f>ROUND(I185*H185,2)</f>
        <v>0</v>
      </c>
      <c r="BL185" s="16" t="s">
        <v>132</v>
      </c>
      <c r="BM185" s="231" t="s">
        <v>230</v>
      </c>
    </row>
    <row r="186" s="2" customFormat="1">
      <c r="A186" s="37"/>
      <c r="B186" s="38"/>
      <c r="C186" s="39"/>
      <c r="D186" s="233" t="s">
        <v>134</v>
      </c>
      <c r="E186" s="39"/>
      <c r="F186" s="234" t="s">
        <v>231</v>
      </c>
      <c r="G186" s="39"/>
      <c r="H186" s="39"/>
      <c r="I186" s="235"/>
      <c r="J186" s="39"/>
      <c r="K186" s="39"/>
      <c r="L186" s="43"/>
      <c r="M186" s="236"/>
      <c r="N186" s="237"/>
      <c r="O186" s="91"/>
      <c r="P186" s="91"/>
      <c r="Q186" s="91"/>
      <c r="R186" s="91"/>
      <c r="S186" s="91"/>
      <c r="T186" s="92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134</v>
      </c>
      <c r="AU186" s="16" t="s">
        <v>83</v>
      </c>
    </row>
    <row r="187" s="13" customFormat="1">
      <c r="A187" s="13"/>
      <c r="B187" s="238"/>
      <c r="C187" s="239"/>
      <c r="D187" s="233" t="s">
        <v>135</v>
      </c>
      <c r="E187" s="240" t="s">
        <v>1</v>
      </c>
      <c r="F187" s="241" t="s">
        <v>232</v>
      </c>
      <c r="G187" s="239"/>
      <c r="H187" s="242">
        <v>1.25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135</v>
      </c>
      <c r="AU187" s="248" t="s">
        <v>83</v>
      </c>
      <c r="AV187" s="13" t="s">
        <v>83</v>
      </c>
      <c r="AW187" s="13" t="s">
        <v>30</v>
      </c>
      <c r="AX187" s="13" t="s">
        <v>81</v>
      </c>
      <c r="AY187" s="248" t="s">
        <v>126</v>
      </c>
    </row>
    <row r="188" s="2" customFormat="1" ht="24.15" customHeight="1">
      <c r="A188" s="37"/>
      <c r="B188" s="38"/>
      <c r="C188" s="219" t="s">
        <v>233</v>
      </c>
      <c r="D188" s="219" t="s">
        <v>128</v>
      </c>
      <c r="E188" s="220" t="s">
        <v>234</v>
      </c>
      <c r="F188" s="221" t="s">
        <v>235</v>
      </c>
      <c r="G188" s="222" t="s">
        <v>171</v>
      </c>
      <c r="H188" s="223">
        <v>0.41999999999999998</v>
      </c>
      <c r="I188" s="224"/>
      <c r="J188" s="225">
        <f>ROUND(I188*H188,2)</f>
        <v>0</v>
      </c>
      <c r="K188" s="226"/>
      <c r="L188" s="43"/>
      <c r="M188" s="227" t="s">
        <v>1</v>
      </c>
      <c r="N188" s="228" t="s">
        <v>40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0.27500000000000002</v>
      </c>
      <c r="T188" s="230">
        <f>S188*H188</f>
        <v>0.11550000000000001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1" t="s">
        <v>132</v>
      </c>
      <c r="AT188" s="231" t="s">
        <v>128</v>
      </c>
      <c r="AU188" s="231" t="s">
        <v>83</v>
      </c>
      <c r="AY188" s="16" t="s">
        <v>126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6" t="s">
        <v>132</v>
      </c>
      <c r="BK188" s="232">
        <f>ROUND(I188*H188,2)</f>
        <v>0</v>
      </c>
      <c r="BL188" s="16" t="s">
        <v>132</v>
      </c>
      <c r="BM188" s="231" t="s">
        <v>236</v>
      </c>
    </row>
    <row r="189" s="2" customFormat="1">
      <c r="A189" s="37"/>
      <c r="B189" s="38"/>
      <c r="C189" s="39"/>
      <c r="D189" s="233" t="s">
        <v>134</v>
      </c>
      <c r="E189" s="39"/>
      <c r="F189" s="234" t="s">
        <v>237</v>
      </c>
      <c r="G189" s="39"/>
      <c r="H189" s="39"/>
      <c r="I189" s="235"/>
      <c r="J189" s="39"/>
      <c r="K189" s="39"/>
      <c r="L189" s="43"/>
      <c r="M189" s="236"/>
      <c r="N189" s="237"/>
      <c r="O189" s="91"/>
      <c r="P189" s="91"/>
      <c r="Q189" s="91"/>
      <c r="R189" s="91"/>
      <c r="S189" s="91"/>
      <c r="T189" s="92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134</v>
      </c>
      <c r="AU189" s="16" t="s">
        <v>83</v>
      </c>
    </row>
    <row r="190" s="13" customFormat="1">
      <c r="A190" s="13"/>
      <c r="B190" s="238"/>
      <c r="C190" s="239"/>
      <c r="D190" s="233" t="s">
        <v>135</v>
      </c>
      <c r="E190" s="240" t="s">
        <v>1</v>
      </c>
      <c r="F190" s="241" t="s">
        <v>238</v>
      </c>
      <c r="G190" s="239"/>
      <c r="H190" s="242">
        <v>0.41999999999999998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135</v>
      </c>
      <c r="AU190" s="248" t="s">
        <v>83</v>
      </c>
      <c r="AV190" s="13" t="s">
        <v>83</v>
      </c>
      <c r="AW190" s="13" t="s">
        <v>30</v>
      </c>
      <c r="AX190" s="13" t="s">
        <v>81</v>
      </c>
      <c r="AY190" s="248" t="s">
        <v>126</v>
      </c>
    </row>
    <row r="191" s="2" customFormat="1" ht="24.15" customHeight="1">
      <c r="A191" s="37"/>
      <c r="B191" s="38"/>
      <c r="C191" s="219" t="s">
        <v>7</v>
      </c>
      <c r="D191" s="219" t="s">
        <v>128</v>
      </c>
      <c r="E191" s="220" t="s">
        <v>239</v>
      </c>
      <c r="F191" s="221" t="s">
        <v>240</v>
      </c>
      <c r="G191" s="222" t="s">
        <v>171</v>
      </c>
      <c r="H191" s="223">
        <v>1.0800000000000001</v>
      </c>
      <c r="I191" s="224"/>
      <c r="J191" s="225">
        <f>ROUND(I191*H191,2)</f>
        <v>0</v>
      </c>
      <c r="K191" s="226"/>
      <c r="L191" s="43"/>
      <c r="M191" s="227" t="s">
        <v>1</v>
      </c>
      <c r="N191" s="228" t="s">
        <v>40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0.54500000000000004</v>
      </c>
      <c r="T191" s="230">
        <f>S191*H191</f>
        <v>0.58860000000000012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1" t="s">
        <v>132</v>
      </c>
      <c r="AT191" s="231" t="s">
        <v>128</v>
      </c>
      <c r="AU191" s="231" t="s">
        <v>83</v>
      </c>
      <c r="AY191" s="16" t="s">
        <v>126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6" t="s">
        <v>132</v>
      </c>
      <c r="BK191" s="232">
        <f>ROUND(I191*H191,2)</f>
        <v>0</v>
      </c>
      <c r="BL191" s="16" t="s">
        <v>132</v>
      </c>
      <c r="BM191" s="231" t="s">
        <v>241</v>
      </c>
    </row>
    <row r="192" s="2" customFormat="1">
      <c r="A192" s="37"/>
      <c r="B192" s="38"/>
      <c r="C192" s="39"/>
      <c r="D192" s="233" t="s">
        <v>134</v>
      </c>
      <c r="E192" s="39"/>
      <c r="F192" s="234" t="s">
        <v>242</v>
      </c>
      <c r="G192" s="39"/>
      <c r="H192" s="39"/>
      <c r="I192" s="235"/>
      <c r="J192" s="39"/>
      <c r="K192" s="39"/>
      <c r="L192" s="43"/>
      <c r="M192" s="236"/>
      <c r="N192" s="237"/>
      <c r="O192" s="91"/>
      <c r="P192" s="91"/>
      <c r="Q192" s="91"/>
      <c r="R192" s="91"/>
      <c r="S192" s="91"/>
      <c r="T192" s="92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134</v>
      </c>
      <c r="AU192" s="16" t="s">
        <v>83</v>
      </c>
    </row>
    <row r="193" s="13" customFormat="1">
      <c r="A193" s="13"/>
      <c r="B193" s="238"/>
      <c r="C193" s="239"/>
      <c r="D193" s="233" t="s">
        <v>135</v>
      </c>
      <c r="E193" s="240" t="s">
        <v>1</v>
      </c>
      <c r="F193" s="241" t="s">
        <v>243</v>
      </c>
      <c r="G193" s="239"/>
      <c r="H193" s="242">
        <v>1.0800000000000001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135</v>
      </c>
      <c r="AU193" s="248" t="s">
        <v>83</v>
      </c>
      <c r="AV193" s="13" t="s">
        <v>83</v>
      </c>
      <c r="AW193" s="13" t="s">
        <v>30</v>
      </c>
      <c r="AX193" s="13" t="s">
        <v>81</v>
      </c>
      <c r="AY193" s="248" t="s">
        <v>126</v>
      </c>
    </row>
    <row r="194" s="2" customFormat="1" ht="24.15" customHeight="1">
      <c r="A194" s="37"/>
      <c r="B194" s="38"/>
      <c r="C194" s="219" t="s">
        <v>244</v>
      </c>
      <c r="D194" s="219" t="s">
        <v>128</v>
      </c>
      <c r="E194" s="220" t="s">
        <v>245</v>
      </c>
      <c r="F194" s="221" t="s">
        <v>246</v>
      </c>
      <c r="G194" s="222" t="s">
        <v>247</v>
      </c>
      <c r="H194" s="223">
        <v>4</v>
      </c>
      <c r="I194" s="224"/>
      <c r="J194" s="225">
        <f>ROUND(I194*H194,2)</f>
        <v>0</v>
      </c>
      <c r="K194" s="226"/>
      <c r="L194" s="43"/>
      <c r="M194" s="227" t="s">
        <v>1</v>
      </c>
      <c r="N194" s="228" t="s">
        <v>40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0.001</v>
      </c>
      <c r="T194" s="230">
        <f>S194*H194</f>
        <v>0.0040000000000000001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1" t="s">
        <v>132</v>
      </c>
      <c r="AT194" s="231" t="s">
        <v>128</v>
      </c>
      <c r="AU194" s="231" t="s">
        <v>83</v>
      </c>
      <c r="AY194" s="16" t="s">
        <v>126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6" t="s">
        <v>132</v>
      </c>
      <c r="BK194" s="232">
        <f>ROUND(I194*H194,2)</f>
        <v>0</v>
      </c>
      <c r="BL194" s="16" t="s">
        <v>132</v>
      </c>
      <c r="BM194" s="231" t="s">
        <v>248</v>
      </c>
    </row>
    <row r="195" s="2" customFormat="1">
      <c r="A195" s="37"/>
      <c r="B195" s="38"/>
      <c r="C195" s="39"/>
      <c r="D195" s="233" t="s">
        <v>134</v>
      </c>
      <c r="E195" s="39"/>
      <c r="F195" s="234" t="s">
        <v>249</v>
      </c>
      <c r="G195" s="39"/>
      <c r="H195" s="39"/>
      <c r="I195" s="235"/>
      <c r="J195" s="39"/>
      <c r="K195" s="39"/>
      <c r="L195" s="43"/>
      <c r="M195" s="236"/>
      <c r="N195" s="237"/>
      <c r="O195" s="91"/>
      <c r="P195" s="91"/>
      <c r="Q195" s="91"/>
      <c r="R195" s="91"/>
      <c r="S195" s="91"/>
      <c r="T195" s="92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134</v>
      </c>
      <c r="AU195" s="16" t="s">
        <v>83</v>
      </c>
    </row>
    <row r="196" s="13" customFormat="1">
      <c r="A196" s="13"/>
      <c r="B196" s="238"/>
      <c r="C196" s="239"/>
      <c r="D196" s="233" t="s">
        <v>135</v>
      </c>
      <c r="E196" s="240" t="s">
        <v>1</v>
      </c>
      <c r="F196" s="241" t="s">
        <v>132</v>
      </c>
      <c r="G196" s="239"/>
      <c r="H196" s="242">
        <v>4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135</v>
      </c>
      <c r="AU196" s="248" t="s">
        <v>83</v>
      </c>
      <c r="AV196" s="13" t="s">
        <v>83</v>
      </c>
      <c r="AW196" s="13" t="s">
        <v>30</v>
      </c>
      <c r="AX196" s="13" t="s">
        <v>81</v>
      </c>
      <c r="AY196" s="248" t="s">
        <v>126</v>
      </c>
    </row>
    <row r="197" s="2" customFormat="1" ht="24.15" customHeight="1">
      <c r="A197" s="37"/>
      <c r="B197" s="38"/>
      <c r="C197" s="219" t="s">
        <v>250</v>
      </c>
      <c r="D197" s="219" t="s">
        <v>128</v>
      </c>
      <c r="E197" s="220" t="s">
        <v>251</v>
      </c>
      <c r="F197" s="221" t="s">
        <v>252</v>
      </c>
      <c r="G197" s="222" t="s">
        <v>247</v>
      </c>
      <c r="H197" s="223">
        <v>8</v>
      </c>
      <c r="I197" s="224"/>
      <c r="J197" s="225">
        <f>ROUND(I197*H197,2)</f>
        <v>0</v>
      </c>
      <c r="K197" s="226"/>
      <c r="L197" s="43"/>
      <c r="M197" s="227" t="s">
        <v>1</v>
      </c>
      <c r="N197" s="228" t="s">
        <v>40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0.002</v>
      </c>
      <c r="T197" s="230">
        <f>S197*H197</f>
        <v>0.016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1" t="s">
        <v>132</v>
      </c>
      <c r="AT197" s="231" t="s">
        <v>128</v>
      </c>
      <c r="AU197" s="231" t="s">
        <v>83</v>
      </c>
      <c r="AY197" s="16" t="s">
        <v>126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6" t="s">
        <v>132</v>
      </c>
      <c r="BK197" s="232">
        <f>ROUND(I197*H197,2)</f>
        <v>0</v>
      </c>
      <c r="BL197" s="16" t="s">
        <v>132</v>
      </c>
      <c r="BM197" s="231" t="s">
        <v>253</v>
      </c>
    </row>
    <row r="198" s="2" customFormat="1">
      <c r="A198" s="37"/>
      <c r="B198" s="38"/>
      <c r="C198" s="39"/>
      <c r="D198" s="233" t="s">
        <v>134</v>
      </c>
      <c r="E198" s="39"/>
      <c r="F198" s="234" t="s">
        <v>254</v>
      </c>
      <c r="G198" s="39"/>
      <c r="H198" s="39"/>
      <c r="I198" s="235"/>
      <c r="J198" s="39"/>
      <c r="K198" s="39"/>
      <c r="L198" s="43"/>
      <c r="M198" s="236"/>
      <c r="N198" s="237"/>
      <c r="O198" s="91"/>
      <c r="P198" s="91"/>
      <c r="Q198" s="91"/>
      <c r="R198" s="91"/>
      <c r="S198" s="91"/>
      <c r="T198" s="92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134</v>
      </c>
      <c r="AU198" s="16" t="s">
        <v>83</v>
      </c>
    </row>
    <row r="199" s="13" customFormat="1">
      <c r="A199" s="13"/>
      <c r="B199" s="238"/>
      <c r="C199" s="239"/>
      <c r="D199" s="233" t="s">
        <v>135</v>
      </c>
      <c r="E199" s="240" t="s">
        <v>1</v>
      </c>
      <c r="F199" s="241" t="s">
        <v>168</v>
      </c>
      <c r="G199" s="239"/>
      <c r="H199" s="242">
        <v>8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135</v>
      </c>
      <c r="AU199" s="248" t="s">
        <v>83</v>
      </c>
      <c r="AV199" s="13" t="s">
        <v>83</v>
      </c>
      <c r="AW199" s="13" t="s">
        <v>30</v>
      </c>
      <c r="AX199" s="13" t="s">
        <v>81</v>
      </c>
      <c r="AY199" s="248" t="s">
        <v>126</v>
      </c>
    </row>
    <row r="200" s="2" customFormat="1" ht="55.5" customHeight="1">
      <c r="A200" s="37"/>
      <c r="B200" s="38"/>
      <c r="C200" s="219" t="s">
        <v>255</v>
      </c>
      <c r="D200" s="219" t="s">
        <v>128</v>
      </c>
      <c r="E200" s="220" t="s">
        <v>256</v>
      </c>
      <c r="F200" s="221" t="s">
        <v>257</v>
      </c>
      <c r="G200" s="222" t="s">
        <v>247</v>
      </c>
      <c r="H200" s="223">
        <v>22</v>
      </c>
      <c r="I200" s="224"/>
      <c r="J200" s="225">
        <f>ROUND(I200*H200,2)</f>
        <v>0</v>
      </c>
      <c r="K200" s="226"/>
      <c r="L200" s="43"/>
      <c r="M200" s="227" t="s">
        <v>1</v>
      </c>
      <c r="N200" s="228" t="s">
        <v>40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0.0080000000000000002</v>
      </c>
      <c r="T200" s="230">
        <f>S200*H200</f>
        <v>0.17599999999999999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1" t="s">
        <v>132</v>
      </c>
      <c r="AT200" s="231" t="s">
        <v>128</v>
      </c>
      <c r="AU200" s="231" t="s">
        <v>83</v>
      </c>
      <c r="AY200" s="16" t="s">
        <v>126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6" t="s">
        <v>132</v>
      </c>
      <c r="BK200" s="232">
        <f>ROUND(I200*H200,2)</f>
        <v>0</v>
      </c>
      <c r="BL200" s="16" t="s">
        <v>132</v>
      </c>
      <c r="BM200" s="231" t="s">
        <v>258</v>
      </c>
    </row>
    <row r="201" s="2" customFormat="1">
      <c r="A201" s="37"/>
      <c r="B201" s="38"/>
      <c r="C201" s="39"/>
      <c r="D201" s="233" t="s">
        <v>134</v>
      </c>
      <c r="E201" s="39"/>
      <c r="F201" s="234" t="s">
        <v>257</v>
      </c>
      <c r="G201" s="39"/>
      <c r="H201" s="39"/>
      <c r="I201" s="235"/>
      <c r="J201" s="39"/>
      <c r="K201" s="39"/>
      <c r="L201" s="43"/>
      <c r="M201" s="236"/>
      <c r="N201" s="237"/>
      <c r="O201" s="91"/>
      <c r="P201" s="91"/>
      <c r="Q201" s="91"/>
      <c r="R201" s="91"/>
      <c r="S201" s="91"/>
      <c r="T201" s="92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134</v>
      </c>
      <c r="AU201" s="16" t="s">
        <v>83</v>
      </c>
    </row>
    <row r="202" s="13" customFormat="1">
      <c r="A202" s="13"/>
      <c r="B202" s="238"/>
      <c r="C202" s="239"/>
      <c r="D202" s="233" t="s">
        <v>135</v>
      </c>
      <c r="E202" s="240" t="s">
        <v>1</v>
      </c>
      <c r="F202" s="241" t="s">
        <v>244</v>
      </c>
      <c r="G202" s="239"/>
      <c r="H202" s="242">
        <v>22</v>
      </c>
      <c r="I202" s="243"/>
      <c r="J202" s="239"/>
      <c r="K202" s="239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135</v>
      </c>
      <c r="AU202" s="248" t="s">
        <v>83</v>
      </c>
      <c r="AV202" s="13" t="s">
        <v>83</v>
      </c>
      <c r="AW202" s="13" t="s">
        <v>30</v>
      </c>
      <c r="AX202" s="13" t="s">
        <v>81</v>
      </c>
      <c r="AY202" s="248" t="s">
        <v>126</v>
      </c>
    </row>
    <row r="203" s="2" customFormat="1" ht="24.15" customHeight="1">
      <c r="A203" s="37"/>
      <c r="B203" s="38"/>
      <c r="C203" s="219" t="s">
        <v>259</v>
      </c>
      <c r="D203" s="219" t="s">
        <v>128</v>
      </c>
      <c r="E203" s="220" t="s">
        <v>260</v>
      </c>
      <c r="F203" s="221" t="s">
        <v>261</v>
      </c>
      <c r="G203" s="222" t="s">
        <v>262</v>
      </c>
      <c r="H203" s="223">
        <v>19</v>
      </c>
      <c r="I203" s="224"/>
      <c r="J203" s="225">
        <f>ROUND(I203*H203,2)</f>
        <v>0</v>
      </c>
      <c r="K203" s="226"/>
      <c r="L203" s="43"/>
      <c r="M203" s="227" t="s">
        <v>1</v>
      </c>
      <c r="N203" s="228" t="s">
        <v>40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0.002</v>
      </c>
      <c r="T203" s="230">
        <f>S203*H203</f>
        <v>0.037999999999999999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1" t="s">
        <v>132</v>
      </c>
      <c r="AT203" s="231" t="s">
        <v>128</v>
      </c>
      <c r="AU203" s="231" t="s">
        <v>83</v>
      </c>
      <c r="AY203" s="16" t="s">
        <v>126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6" t="s">
        <v>132</v>
      </c>
      <c r="BK203" s="232">
        <f>ROUND(I203*H203,2)</f>
        <v>0</v>
      </c>
      <c r="BL203" s="16" t="s">
        <v>132</v>
      </c>
      <c r="BM203" s="231" t="s">
        <v>263</v>
      </c>
    </row>
    <row r="204" s="2" customFormat="1">
      <c r="A204" s="37"/>
      <c r="B204" s="38"/>
      <c r="C204" s="39"/>
      <c r="D204" s="233" t="s">
        <v>134</v>
      </c>
      <c r="E204" s="39"/>
      <c r="F204" s="234" t="s">
        <v>264</v>
      </c>
      <c r="G204" s="39"/>
      <c r="H204" s="39"/>
      <c r="I204" s="235"/>
      <c r="J204" s="39"/>
      <c r="K204" s="39"/>
      <c r="L204" s="43"/>
      <c r="M204" s="236"/>
      <c r="N204" s="237"/>
      <c r="O204" s="91"/>
      <c r="P204" s="91"/>
      <c r="Q204" s="91"/>
      <c r="R204" s="91"/>
      <c r="S204" s="91"/>
      <c r="T204" s="92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134</v>
      </c>
      <c r="AU204" s="16" t="s">
        <v>83</v>
      </c>
    </row>
    <row r="205" s="13" customFormat="1">
      <c r="A205" s="13"/>
      <c r="B205" s="238"/>
      <c r="C205" s="239"/>
      <c r="D205" s="233" t="s">
        <v>135</v>
      </c>
      <c r="E205" s="240" t="s">
        <v>1</v>
      </c>
      <c r="F205" s="241" t="s">
        <v>227</v>
      </c>
      <c r="G205" s="239"/>
      <c r="H205" s="242">
        <v>19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135</v>
      </c>
      <c r="AU205" s="248" t="s">
        <v>83</v>
      </c>
      <c r="AV205" s="13" t="s">
        <v>83</v>
      </c>
      <c r="AW205" s="13" t="s">
        <v>30</v>
      </c>
      <c r="AX205" s="13" t="s">
        <v>81</v>
      </c>
      <c r="AY205" s="248" t="s">
        <v>126</v>
      </c>
    </row>
    <row r="206" s="2" customFormat="1" ht="24.15" customHeight="1">
      <c r="A206" s="37"/>
      <c r="B206" s="38"/>
      <c r="C206" s="219" t="s">
        <v>265</v>
      </c>
      <c r="D206" s="219" t="s">
        <v>128</v>
      </c>
      <c r="E206" s="220" t="s">
        <v>266</v>
      </c>
      <c r="F206" s="221" t="s">
        <v>267</v>
      </c>
      <c r="G206" s="222" t="s">
        <v>262</v>
      </c>
      <c r="H206" s="223">
        <v>12</v>
      </c>
      <c r="I206" s="224"/>
      <c r="J206" s="225">
        <f>ROUND(I206*H206,2)</f>
        <v>0</v>
      </c>
      <c r="K206" s="226"/>
      <c r="L206" s="43"/>
      <c r="M206" s="227" t="s">
        <v>1</v>
      </c>
      <c r="N206" s="228" t="s">
        <v>40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0.0080000000000000002</v>
      </c>
      <c r="T206" s="230">
        <f>S206*H206</f>
        <v>0.096000000000000002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1" t="s">
        <v>132</v>
      </c>
      <c r="AT206" s="231" t="s">
        <v>128</v>
      </c>
      <c r="AU206" s="231" t="s">
        <v>83</v>
      </c>
      <c r="AY206" s="16" t="s">
        <v>126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6" t="s">
        <v>132</v>
      </c>
      <c r="BK206" s="232">
        <f>ROUND(I206*H206,2)</f>
        <v>0</v>
      </c>
      <c r="BL206" s="16" t="s">
        <v>132</v>
      </c>
      <c r="BM206" s="231" t="s">
        <v>268</v>
      </c>
    </row>
    <row r="207" s="2" customFormat="1">
      <c r="A207" s="37"/>
      <c r="B207" s="38"/>
      <c r="C207" s="39"/>
      <c r="D207" s="233" t="s">
        <v>134</v>
      </c>
      <c r="E207" s="39"/>
      <c r="F207" s="234" t="s">
        <v>269</v>
      </c>
      <c r="G207" s="39"/>
      <c r="H207" s="39"/>
      <c r="I207" s="235"/>
      <c r="J207" s="39"/>
      <c r="K207" s="39"/>
      <c r="L207" s="43"/>
      <c r="M207" s="236"/>
      <c r="N207" s="237"/>
      <c r="O207" s="91"/>
      <c r="P207" s="91"/>
      <c r="Q207" s="91"/>
      <c r="R207" s="91"/>
      <c r="S207" s="91"/>
      <c r="T207" s="92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134</v>
      </c>
      <c r="AU207" s="16" t="s">
        <v>83</v>
      </c>
    </row>
    <row r="208" s="13" customFormat="1">
      <c r="A208" s="13"/>
      <c r="B208" s="238"/>
      <c r="C208" s="239"/>
      <c r="D208" s="233" t="s">
        <v>135</v>
      </c>
      <c r="E208" s="240" t="s">
        <v>1</v>
      </c>
      <c r="F208" s="241" t="s">
        <v>190</v>
      </c>
      <c r="G208" s="239"/>
      <c r="H208" s="242">
        <v>12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8" t="s">
        <v>135</v>
      </c>
      <c r="AU208" s="248" t="s">
        <v>83</v>
      </c>
      <c r="AV208" s="13" t="s">
        <v>83</v>
      </c>
      <c r="AW208" s="13" t="s">
        <v>30</v>
      </c>
      <c r="AX208" s="13" t="s">
        <v>81</v>
      </c>
      <c r="AY208" s="248" t="s">
        <v>126</v>
      </c>
    </row>
    <row r="209" s="2" customFormat="1" ht="37.8" customHeight="1">
      <c r="A209" s="37"/>
      <c r="B209" s="38"/>
      <c r="C209" s="219" t="s">
        <v>270</v>
      </c>
      <c r="D209" s="219" t="s">
        <v>128</v>
      </c>
      <c r="E209" s="220" t="s">
        <v>271</v>
      </c>
      <c r="F209" s="221" t="s">
        <v>272</v>
      </c>
      <c r="G209" s="222" t="s">
        <v>171</v>
      </c>
      <c r="H209" s="223">
        <v>10</v>
      </c>
      <c r="I209" s="224"/>
      <c r="J209" s="225">
        <f>ROUND(I209*H209,2)</f>
        <v>0</v>
      </c>
      <c r="K209" s="226"/>
      <c r="L209" s="43"/>
      <c r="M209" s="227" t="s">
        <v>1</v>
      </c>
      <c r="N209" s="228" t="s">
        <v>40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0.045999999999999999</v>
      </c>
      <c r="T209" s="230">
        <f>S209*H209</f>
        <v>0.45999999999999996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1" t="s">
        <v>132</v>
      </c>
      <c r="AT209" s="231" t="s">
        <v>128</v>
      </c>
      <c r="AU209" s="231" t="s">
        <v>83</v>
      </c>
      <c r="AY209" s="16" t="s">
        <v>126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6" t="s">
        <v>132</v>
      </c>
      <c r="BK209" s="232">
        <f>ROUND(I209*H209,2)</f>
        <v>0</v>
      </c>
      <c r="BL209" s="16" t="s">
        <v>132</v>
      </c>
      <c r="BM209" s="231" t="s">
        <v>273</v>
      </c>
    </row>
    <row r="210" s="2" customFormat="1">
      <c r="A210" s="37"/>
      <c r="B210" s="38"/>
      <c r="C210" s="39"/>
      <c r="D210" s="233" t="s">
        <v>134</v>
      </c>
      <c r="E210" s="39"/>
      <c r="F210" s="234" t="s">
        <v>274</v>
      </c>
      <c r="G210" s="39"/>
      <c r="H210" s="39"/>
      <c r="I210" s="235"/>
      <c r="J210" s="39"/>
      <c r="K210" s="39"/>
      <c r="L210" s="43"/>
      <c r="M210" s="236"/>
      <c r="N210" s="237"/>
      <c r="O210" s="91"/>
      <c r="P210" s="91"/>
      <c r="Q210" s="91"/>
      <c r="R210" s="91"/>
      <c r="S210" s="91"/>
      <c r="T210" s="92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134</v>
      </c>
      <c r="AU210" s="16" t="s">
        <v>83</v>
      </c>
    </row>
    <row r="211" s="13" customFormat="1">
      <c r="A211" s="13"/>
      <c r="B211" s="238"/>
      <c r="C211" s="239"/>
      <c r="D211" s="233" t="s">
        <v>135</v>
      </c>
      <c r="E211" s="240" t="s">
        <v>1</v>
      </c>
      <c r="F211" s="241" t="s">
        <v>178</v>
      </c>
      <c r="G211" s="239"/>
      <c r="H211" s="242">
        <v>10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135</v>
      </c>
      <c r="AU211" s="248" t="s">
        <v>83</v>
      </c>
      <c r="AV211" s="13" t="s">
        <v>83</v>
      </c>
      <c r="AW211" s="13" t="s">
        <v>30</v>
      </c>
      <c r="AX211" s="13" t="s">
        <v>81</v>
      </c>
      <c r="AY211" s="248" t="s">
        <v>126</v>
      </c>
    </row>
    <row r="212" s="12" customFormat="1" ht="22.8" customHeight="1">
      <c r="A212" s="12"/>
      <c r="B212" s="203"/>
      <c r="C212" s="204"/>
      <c r="D212" s="205" t="s">
        <v>72</v>
      </c>
      <c r="E212" s="217" t="s">
        <v>275</v>
      </c>
      <c r="F212" s="217" t="s">
        <v>276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SUM(P213:P224)</f>
        <v>0</v>
      </c>
      <c r="Q212" s="211"/>
      <c r="R212" s="212">
        <f>SUM(R213:R224)</f>
        <v>0</v>
      </c>
      <c r="S212" s="211"/>
      <c r="T212" s="213">
        <f>SUM(T213:T224)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81</v>
      </c>
      <c r="AT212" s="215" t="s">
        <v>72</v>
      </c>
      <c r="AU212" s="215" t="s">
        <v>81</v>
      </c>
      <c r="AY212" s="214" t="s">
        <v>126</v>
      </c>
      <c r="BK212" s="216">
        <f>SUM(BK213:BK224)</f>
        <v>0</v>
      </c>
    </row>
    <row r="213" s="2" customFormat="1" ht="24.15" customHeight="1">
      <c r="A213" s="37"/>
      <c r="B213" s="38"/>
      <c r="C213" s="219" t="s">
        <v>277</v>
      </c>
      <c r="D213" s="219" t="s">
        <v>128</v>
      </c>
      <c r="E213" s="220" t="s">
        <v>278</v>
      </c>
      <c r="F213" s="221" t="s">
        <v>279</v>
      </c>
      <c r="G213" s="222" t="s">
        <v>154</v>
      </c>
      <c r="H213" s="223">
        <v>3.7559999999999998</v>
      </c>
      <c r="I213" s="224"/>
      <c r="J213" s="225">
        <f>ROUND(I213*H213,2)</f>
        <v>0</v>
      </c>
      <c r="K213" s="226"/>
      <c r="L213" s="43"/>
      <c r="M213" s="227" t="s">
        <v>1</v>
      </c>
      <c r="N213" s="228" t="s">
        <v>40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1" t="s">
        <v>132</v>
      </c>
      <c r="AT213" s="231" t="s">
        <v>128</v>
      </c>
      <c r="AU213" s="231" t="s">
        <v>83</v>
      </c>
      <c r="AY213" s="16" t="s">
        <v>126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6" t="s">
        <v>132</v>
      </c>
      <c r="BK213" s="232">
        <f>ROUND(I213*H213,2)</f>
        <v>0</v>
      </c>
      <c r="BL213" s="16" t="s">
        <v>132</v>
      </c>
      <c r="BM213" s="231" t="s">
        <v>280</v>
      </c>
    </row>
    <row r="214" s="2" customFormat="1">
      <c r="A214" s="37"/>
      <c r="B214" s="38"/>
      <c r="C214" s="39"/>
      <c r="D214" s="233" t="s">
        <v>134</v>
      </c>
      <c r="E214" s="39"/>
      <c r="F214" s="234" t="s">
        <v>281</v>
      </c>
      <c r="G214" s="39"/>
      <c r="H214" s="39"/>
      <c r="I214" s="235"/>
      <c r="J214" s="39"/>
      <c r="K214" s="39"/>
      <c r="L214" s="43"/>
      <c r="M214" s="236"/>
      <c r="N214" s="237"/>
      <c r="O214" s="91"/>
      <c r="P214" s="91"/>
      <c r="Q214" s="91"/>
      <c r="R214" s="91"/>
      <c r="S214" s="91"/>
      <c r="T214" s="92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134</v>
      </c>
      <c r="AU214" s="16" t="s">
        <v>83</v>
      </c>
    </row>
    <row r="215" s="2" customFormat="1" ht="24.15" customHeight="1">
      <c r="A215" s="37"/>
      <c r="B215" s="38"/>
      <c r="C215" s="219" t="s">
        <v>282</v>
      </c>
      <c r="D215" s="219" t="s">
        <v>128</v>
      </c>
      <c r="E215" s="220" t="s">
        <v>283</v>
      </c>
      <c r="F215" s="221" t="s">
        <v>284</v>
      </c>
      <c r="G215" s="222" t="s">
        <v>154</v>
      </c>
      <c r="H215" s="223">
        <v>3.7440000000000002</v>
      </c>
      <c r="I215" s="224"/>
      <c r="J215" s="225">
        <f>ROUND(I215*H215,2)</f>
        <v>0</v>
      </c>
      <c r="K215" s="226"/>
      <c r="L215" s="43"/>
      <c r="M215" s="227" t="s">
        <v>1</v>
      </c>
      <c r="N215" s="228" t="s">
        <v>40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1" t="s">
        <v>132</v>
      </c>
      <c r="AT215" s="231" t="s">
        <v>128</v>
      </c>
      <c r="AU215" s="231" t="s">
        <v>83</v>
      </c>
      <c r="AY215" s="16" t="s">
        <v>126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6" t="s">
        <v>132</v>
      </c>
      <c r="BK215" s="232">
        <f>ROUND(I215*H215,2)</f>
        <v>0</v>
      </c>
      <c r="BL215" s="16" t="s">
        <v>132</v>
      </c>
      <c r="BM215" s="231" t="s">
        <v>285</v>
      </c>
    </row>
    <row r="216" s="2" customFormat="1">
      <c r="A216" s="37"/>
      <c r="B216" s="38"/>
      <c r="C216" s="39"/>
      <c r="D216" s="233" t="s">
        <v>134</v>
      </c>
      <c r="E216" s="39"/>
      <c r="F216" s="234" t="s">
        <v>286</v>
      </c>
      <c r="G216" s="39"/>
      <c r="H216" s="39"/>
      <c r="I216" s="235"/>
      <c r="J216" s="39"/>
      <c r="K216" s="39"/>
      <c r="L216" s="43"/>
      <c r="M216" s="236"/>
      <c r="N216" s="237"/>
      <c r="O216" s="91"/>
      <c r="P216" s="91"/>
      <c r="Q216" s="91"/>
      <c r="R216" s="91"/>
      <c r="S216" s="91"/>
      <c r="T216" s="92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134</v>
      </c>
      <c r="AU216" s="16" t="s">
        <v>83</v>
      </c>
    </row>
    <row r="217" s="13" customFormat="1">
      <c r="A217" s="13"/>
      <c r="B217" s="238"/>
      <c r="C217" s="239"/>
      <c r="D217" s="233" t="s">
        <v>135</v>
      </c>
      <c r="E217" s="239"/>
      <c r="F217" s="241" t="s">
        <v>287</v>
      </c>
      <c r="G217" s="239"/>
      <c r="H217" s="242">
        <v>3.7440000000000002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135</v>
      </c>
      <c r="AU217" s="248" t="s">
        <v>83</v>
      </c>
      <c r="AV217" s="13" t="s">
        <v>83</v>
      </c>
      <c r="AW217" s="13" t="s">
        <v>4</v>
      </c>
      <c r="AX217" s="13" t="s">
        <v>81</v>
      </c>
      <c r="AY217" s="248" t="s">
        <v>126</v>
      </c>
    </row>
    <row r="218" s="2" customFormat="1" ht="24.15" customHeight="1">
      <c r="A218" s="37"/>
      <c r="B218" s="38"/>
      <c r="C218" s="219" t="s">
        <v>288</v>
      </c>
      <c r="D218" s="219" t="s">
        <v>128</v>
      </c>
      <c r="E218" s="220" t="s">
        <v>289</v>
      </c>
      <c r="F218" s="221" t="s">
        <v>290</v>
      </c>
      <c r="G218" s="222" t="s">
        <v>154</v>
      </c>
      <c r="H218" s="223">
        <v>75.120000000000005</v>
      </c>
      <c r="I218" s="224"/>
      <c r="J218" s="225">
        <f>ROUND(I218*H218,2)</f>
        <v>0</v>
      </c>
      <c r="K218" s="226"/>
      <c r="L218" s="43"/>
      <c r="M218" s="227" t="s">
        <v>1</v>
      </c>
      <c r="N218" s="228" t="s">
        <v>40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1" t="s">
        <v>132</v>
      </c>
      <c r="AT218" s="231" t="s">
        <v>128</v>
      </c>
      <c r="AU218" s="231" t="s">
        <v>83</v>
      </c>
      <c r="AY218" s="16" t="s">
        <v>126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6" t="s">
        <v>132</v>
      </c>
      <c r="BK218" s="232">
        <f>ROUND(I218*H218,2)</f>
        <v>0</v>
      </c>
      <c r="BL218" s="16" t="s">
        <v>132</v>
      </c>
      <c r="BM218" s="231" t="s">
        <v>291</v>
      </c>
    </row>
    <row r="219" s="2" customFormat="1">
      <c r="A219" s="37"/>
      <c r="B219" s="38"/>
      <c r="C219" s="39"/>
      <c r="D219" s="233" t="s">
        <v>134</v>
      </c>
      <c r="E219" s="39"/>
      <c r="F219" s="234" t="s">
        <v>292</v>
      </c>
      <c r="G219" s="39"/>
      <c r="H219" s="39"/>
      <c r="I219" s="235"/>
      <c r="J219" s="39"/>
      <c r="K219" s="39"/>
      <c r="L219" s="43"/>
      <c r="M219" s="236"/>
      <c r="N219" s="237"/>
      <c r="O219" s="91"/>
      <c r="P219" s="91"/>
      <c r="Q219" s="91"/>
      <c r="R219" s="91"/>
      <c r="S219" s="91"/>
      <c r="T219" s="92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134</v>
      </c>
      <c r="AU219" s="16" t="s">
        <v>83</v>
      </c>
    </row>
    <row r="220" s="13" customFormat="1">
      <c r="A220" s="13"/>
      <c r="B220" s="238"/>
      <c r="C220" s="239"/>
      <c r="D220" s="233" t="s">
        <v>135</v>
      </c>
      <c r="E220" s="239"/>
      <c r="F220" s="241" t="s">
        <v>293</v>
      </c>
      <c r="G220" s="239"/>
      <c r="H220" s="242">
        <v>75.120000000000005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135</v>
      </c>
      <c r="AU220" s="248" t="s">
        <v>83</v>
      </c>
      <c r="AV220" s="13" t="s">
        <v>83</v>
      </c>
      <c r="AW220" s="13" t="s">
        <v>4</v>
      </c>
      <c r="AX220" s="13" t="s">
        <v>81</v>
      </c>
      <c r="AY220" s="248" t="s">
        <v>126</v>
      </c>
    </row>
    <row r="221" s="2" customFormat="1" ht="33" customHeight="1">
      <c r="A221" s="37"/>
      <c r="B221" s="38"/>
      <c r="C221" s="219" t="s">
        <v>294</v>
      </c>
      <c r="D221" s="219" t="s">
        <v>128</v>
      </c>
      <c r="E221" s="220" t="s">
        <v>295</v>
      </c>
      <c r="F221" s="221" t="s">
        <v>296</v>
      </c>
      <c r="G221" s="222" t="s">
        <v>154</v>
      </c>
      <c r="H221" s="223">
        <v>3.7559999999999998</v>
      </c>
      <c r="I221" s="224"/>
      <c r="J221" s="225">
        <f>ROUND(I221*H221,2)</f>
        <v>0</v>
      </c>
      <c r="K221" s="226"/>
      <c r="L221" s="43"/>
      <c r="M221" s="227" t="s">
        <v>1</v>
      </c>
      <c r="N221" s="228" t="s">
        <v>40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1" t="s">
        <v>132</v>
      </c>
      <c r="AT221" s="231" t="s">
        <v>128</v>
      </c>
      <c r="AU221" s="231" t="s">
        <v>83</v>
      </c>
      <c r="AY221" s="16" t="s">
        <v>126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6" t="s">
        <v>132</v>
      </c>
      <c r="BK221" s="232">
        <f>ROUND(I221*H221,2)</f>
        <v>0</v>
      </c>
      <c r="BL221" s="16" t="s">
        <v>132</v>
      </c>
      <c r="BM221" s="231" t="s">
        <v>297</v>
      </c>
    </row>
    <row r="222" s="2" customFormat="1">
      <c r="A222" s="37"/>
      <c r="B222" s="38"/>
      <c r="C222" s="39"/>
      <c r="D222" s="233" t="s">
        <v>134</v>
      </c>
      <c r="E222" s="39"/>
      <c r="F222" s="234" t="s">
        <v>298</v>
      </c>
      <c r="G222" s="39"/>
      <c r="H222" s="39"/>
      <c r="I222" s="235"/>
      <c r="J222" s="39"/>
      <c r="K222" s="39"/>
      <c r="L222" s="43"/>
      <c r="M222" s="236"/>
      <c r="N222" s="237"/>
      <c r="O222" s="91"/>
      <c r="P222" s="91"/>
      <c r="Q222" s="91"/>
      <c r="R222" s="91"/>
      <c r="S222" s="91"/>
      <c r="T222" s="92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134</v>
      </c>
      <c r="AU222" s="16" t="s">
        <v>83</v>
      </c>
    </row>
    <row r="223" s="2" customFormat="1" ht="33" customHeight="1">
      <c r="A223" s="37"/>
      <c r="B223" s="38"/>
      <c r="C223" s="219" t="s">
        <v>299</v>
      </c>
      <c r="D223" s="219" t="s">
        <v>128</v>
      </c>
      <c r="E223" s="220" t="s">
        <v>300</v>
      </c>
      <c r="F223" s="221" t="s">
        <v>301</v>
      </c>
      <c r="G223" s="222" t="s">
        <v>154</v>
      </c>
      <c r="H223" s="223">
        <v>3.7440000000000002</v>
      </c>
      <c r="I223" s="224"/>
      <c r="J223" s="225">
        <f>ROUND(I223*H223,2)</f>
        <v>0</v>
      </c>
      <c r="K223" s="226"/>
      <c r="L223" s="43"/>
      <c r="M223" s="227" t="s">
        <v>1</v>
      </c>
      <c r="N223" s="228" t="s">
        <v>40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1" t="s">
        <v>132</v>
      </c>
      <c r="AT223" s="231" t="s">
        <v>128</v>
      </c>
      <c r="AU223" s="231" t="s">
        <v>83</v>
      </c>
      <c r="AY223" s="16" t="s">
        <v>126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6" t="s">
        <v>132</v>
      </c>
      <c r="BK223" s="232">
        <f>ROUND(I223*H223,2)</f>
        <v>0</v>
      </c>
      <c r="BL223" s="16" t="s">
        <v>132</v>
      </c>
      <c r="BM223" s="231" t="s">
        <v>302</v>
      </c>
    </row>
    <row r="224" s="2" customFormat="1">
      <c r="A224" s="37"/>
      <c r="B224" s="38"/>
      <c r="C224" s="39"/>
      <c r="D224" s="233" t="s">
        <v>134</v>
      </c>
      <c r="E224" s="39"/>
      <c r="F224" s="234" t="s">
        <v>303</v>
      </c>
      <c r="G224" s="39"/>
      <c r="H224" s="39"/>
      <c r="I224" s="235"/>
      <c r="J224" s="39"/>
      <c r="K224" s="39"/>
      <c r="L224" s="43"/>
      <c r="M224" s="236"/>
      <c r="N224" s="237"/>
      <c r="O224" s="91"/>
      <c r="P224" s="91"/>
      <c r="Q224" s="91"/>
      <c r="R224" s="91"/>
      <c r="S224" s="91"/>
      <c r="T224" s="92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134</v>
      </c>
      <c r="AU224" s="16" t="s">
        <v>83</v>
      </c>
    </row>
    <row r="225" s="12" customFormat="1" ht="22.8" customHeight="1">
      <c r="A225" s="12"/>
      <c r="B225" s="203"/>
      <c r="C225" s="204"/>
      <c r="D225" s="205" t="s">
        <v>72</v>
      </c>
      <c r="E225" s="217" t="s">
        <v>304</v>
      </c>
      <c r="F225" s="217" t="s">
        <v>305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SUM(P226:P227)</f>
        <v>0</v>
      </c>
      <c r="Q225" s="211"/>
      <c r="R225" s="212">
        <f>SUM(R226:R227)</f>
        <v>0</v>
      </c>
      <c r="S225" s="211"/>
      <c r="T225" s="213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81</v>
      </c>
      <c r="AT225" s="215" t="s">
        <v>72</v>
      </c>
      <c r="AU225" s="215" t="s">
        <v>81</v>
      </c>
      <c r="AY225" s="214" t="s">
        <v>126</v>
      </c>
      <c r="BK225" s="216">
        <f>SUM(BK226:BK227)</f>
        <v>0</v>
      </c>
    </row>
    <row r="226" s="2" customFormat="1" ht="55.5" customHeight="1">
      <c r="A226" s="37"/>
      <c r="B226" s="38"/>
      <c r="C226" s="219" t="s">
        <v>306</v>
      </c>
      <c r="D226" s="219" t="s">
        <v>128</v>
      </c>
      <c r="E226" s="220" t="s">
        <v>307</v>
      </c>
      <c r="F226" s="221" t="s">
        <v>308</v>
      </c>
      <c r="G226" s="222" t="s">
        <v>154</v>
      </c>
      <c r="H226" s="223">
        <v>2.3439999999999999</v>
      </c>
      <c r="I226" s="224"/>
      <c r="J226" s="225">
        <f>ROUND(I226*H226,2)</f>
        <v>0</v>
      </c>
      <c r="K226" s="226"/>
      <c r="L226" s="43"/>
      <c r="M226" s="227" t="s">
        <v>1</v>
      </c>
      <c r="N226" s="228" t="s">
        <v>40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1" t="s">
        <v>132</v>
      </c>
      <c r="AT226" s="231" t="s">
        <v>128</v>
      </c>
      <c r="AU226" s="231" t="s">
        <v>83</v>
      </c>
      <c r="AY226" s="16" t="s">
        <v>126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6" t="s">
        <v>132</v>
      </c>
      <c r="BK226" s="232">
        <f>ROUND(I226*H226,2)</f>
        <v>0</v>
      </c>
      <c r="BL226" s="16" t="s">
        <v>132</v>
      </c>
      <c r="BM226" s="231" t="s">
        <v>309</v>
      </c>
    </row>
    <row r="227" s="2" customFormat="1">
      <c r="A227" s="37"/>
      <c r="B227" s="38"/>
      <c r="C227" s="39"/>
      <c r="D227" s="233" t="s">
        <v>134</v>
      </c>
      <c r="E227" s="39"/>
      <c r="F227" s="234" t="s">
        <v>308</v>
      </c>
      <c r="G227" s="39"/>
      <c r="H227" s="39"/>
      <c r="I227" s="235"/>
      <c r="J227" s="39"/>
      <c r="K227" s="39"/>
      <c r="L227" s="43"/>
      <c r="M227" s="236"/>
      <c r="N227" s="237"/>
      <c r="O227" s="91"/>
      <c r="P227" s="91"/>
      <c r="Q227" s="91"/>
      <c r="R227" s="91"/>
      <c r="S227" s="91"/>
      <c r="T227" s="92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134</v>
      </c>
      <c r="AU227" s="16" t="s">
        <v>83</v>
      </c>
    </row>
    <row r="228" s="12" customFormat="1" ht="25.92" customHeight="1">
      <c r="A228" s="12"/>
      <c r="B228" s="203"/>
      <c r="C228" s="204"/>
      <c r="D228" s="205" t="s">
        <v>72</v>
      </c>
      <c r="E228" s="206" t="s">
        <v>310</v>
      </c>
      <c r="F228" s="206" t="s">
        <v>311</v>
      </c>
      <c r="G228" s="204"/>
      <c r="H228" s="204"/>
      <c r="I228" s="207"/>
      <c r="J228" s="208">
        <f>BK228</f>
        <v>0</v>
      </c>
      <c r="K228" s="204"/>
      <c r="L228" s="209"/>
      <c r="M228" s="210"/>
      <c r="N228" s="211"/>
      <c r="O228" s="211"/>
      <c r="P228" s="212">
        <f>P229</f>
        <v>0</v>
      </c>
      <c r="Q228" s="211"/>
      <c r="R228" s="212">
        <f>R229</f>
        <v>0.056620000000000004</v>
      </c>
      <c r="S228" s="211"/>
      <c r="T228" s="213">
        <f>T229</f>
        <v>0.011780000000000001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4" t="s">
        <v>83</v>
      </c>
      <c r="AT228" s="215" t="s">
        <v>72</v>
      </c>
      <c r="AU228" s="215" t="s">
        <v>73</v>
      </c>
      <c r="AY228" s="214" t="s">
        <v>126</v>
      </c>
      <c r="BK228" s="216">
        <f>BK229</f>
        <v>0</v>
      </c>
    </row>
    <row r="229" s="12" customFormat="1" ht="22.8" customHeight="1">
      <c r="A229" s="12"/>
      <c r="B229" s="203"/>
      <c r="C229" s="204"/>
      <c r="D229" s="205" t="s">
        <v>72</v>
      </c>
      <c r="E229" s="217" t="s">
        <v>312</v>
      </c>
      <c r="F229" s="217" t="s">
        <v>313</v>
      </c>
      <c r="G229" s="204"/>
      <c r="H229" s="204"/>
      <c r="I229" s="207"/>
      <c r="J229" s="218">
        <f>BK229</f>
        <v>0</v>
      </c>
      <c r="K229" s="204"/>
      <c r="L229" s="209"/>
      <c r="M229" s="210"/>
      <c r="N229" s="211"/>
      <c r="O229" s="211"/>
      <c r="P229" s="212">
        <f>SUM(P230:P238)</f>
        <v>0</v>
      </c>
      <c r="Q229" s="211"/>
      <c r="R229" s="212">
        <f>SUM(R230:R238)</f>
        <v>0.056620000000000004</v>
      </c>
      <c r="S229" s="211"/>
      <c r="T229" s="213">
        <f>SUM(T230:T238)</f>
        <v>0.011780000000000001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4" t="s">
        <v>83</v>
      </c>
      <c r="AT229" s="215" t="s">
        <v>72</v>
      </c>
      <c r="AU229" s="215" t="s">
        <v>81</v>
      </c>
      <c r="AY229" s="214" t="s">
        <v>126</v>
      </c>
      <c r="BK229" s="216">
        <f>SUM(BK230:BK238)</f>
        <v>0</v>
      </c>
    </row>
    <row r="230" s="2" customFormat="1" ht="16.5" customHeight="1">
      <c r="A230" s="37"/>
      <c r="B230" s="38"/>
      <c r="C230" s="219" t="s">
        <v>314</v>
      </c>
      <c r="D230" s="219" t="s">
        <v>128</v>
      </c>
      <c r="E230" s="220" t="s">
        <v>315</v>
      </c>
      <c r="F230" s="221" t="s">
        <v>316</v>
      </c>
      <c r="G230" s="222" t="s">
        <v>171</v>
      </c>
      <c r="H230" s="223">
        <v>38</v>
      </c>
      <c r="I230" s="224"/>
      <c r="J230" s="225">
        <f>ROUND(I230*H230,2)</f>
        <v>0</v>
      </c>
      <c r="K230" s="226"/>
      <c r="L230" s="43"/>
      <c r="M230" s="227" t="s">
        <v>1</v>
      </c>
      <c r="N230" s="228" t="s">
        <v>40</v>
      </c>
      <c r="O230" s="91"/>
      <c r="P230" s="229">
        <f>O230*H230</f>
        <v>0</v>
      </c>
      <c r="Q230" s="229">
        <v>0.001</v>
      </c>
      <c r="R230" s="229">
        <f>Q230*H230</f>
        <v>0.037999999999999999</v>
      </c>
      <c r="S230" s="229">
        <v>0.00031</v>
      </c>
      <c r="T230" s="230">
        <f>S230*H230</f>
        <v>0.011780000000000001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1" t="s">
        <v>212</v>
      </c>
      <c r="AT230" s="231" t="s">
        <v>128</v>
      </c>
      <c r="AU230" s="231" t="s">
        <v>83</v>
      </c>
      <c r="AY230" s="16" t="s">
        <v>126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6" t="s">
        <v>132</v>
      </c>
      <c r="BK230" s="232">
        <f>ROUND(I230*H230,2)</f>
        <v>0</v>
      </c>
      <c r="BL230" s="16" t="s">
        <v>212</v>
      </c>
      <c r="BM230" s="231" t="s">
        <v>317</v>
      </c>
    </row>
    <row r="231" s="2" customFormat="1">
      <c r="A231" s="37"/>
      <c r="B231" s="38"/>
      <c r="C231" s="39"/>
      <c r="D231" s="233" t="s">
        <v>134</v>
      </c>
      <c r="E231" s="39"/>
      <c r="F231" s="234" t="s">
        <v>318</v>
      </c>
      <c r="G231" s="39"/>
      <c r="H231" s="39"/>
      <c r="I231" s="235"/>
      <c r="J231" s="39"/>
      <c r="K231" s="39"/>
      <c r="L231" s="43"/>
      <c r="M231" s="236"/>
      <c r="N231" s="237"/>
      <c r="O231" s="91"/>
      <c r="P231" s="91"/>
      <c r="Q231" s="91"/>
      <c r="R231" s="91"/>
      <c r="S231" s="91"/>
      <c r="T231" s="92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134</v>
      </c>
      <c r="AU231" s="16" t="s">
        <v>83</v>
      </c>
    </row>
    <row r="232" s="13" customFormat="1">
      <c r="A232" s="13"/>
      <c r="B232" s="238"/>
      <c r="C232" s="239"/>
      <c r="D232" s="233" t="s">
        <v>135</v>
      </c>
      <c r="E232" s="240" t="s">
        <v>1</v>
      </c>
      <c r="F232" s="241" t="s">
        <v>319</v>
      </c>
      <c r="G232" s="239"/>
      <c r="H232" s="242">
        <v>38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135</v>
      </c>
      <c r="AU232" s="248" t="s">
        <v>83</v>
      </c>
      <c r="AV232" s="13" t="s">
        <v>83</v>
      </c>
      <c r="AW232" s="13" t="s">
        <v>30</v>
      </c>
      <c r="AX232" s="13" t="s">
        <v>81</v>
      </c>
      <c r="AY232" s="248" t="s">
        <v>126</v>
      </c>
    </row>
    <row r="233" s="2" customFormat="1" ht="24.15" customHeight="1">
      <c r="A233" s="37"/>
      <c r="B233" s="38"/>
      <c r="C233" s="219" t="s">
        <v>320</v>
      </c>
      <c r="D233" s="219" t="s">
        <v>128</v>
      </c>
      <c r="E233" s="220" t="s">
        <v>321</v>
      </c>
      <c r="F233" s="221" t="s">
        <v>322</v>
      </c>
      <c r="G233" s="222" t="s">
        <v>171</v>
      </c>
      <c r="H233" s="223">
        <v>38</v>
      </c>
      <c r="I233" s="224"/>
      <c r="J233" s="225">
        <f>ROUND(I233*H233,2)</f>
        <v>0</v>
      </c>
      <c r="K233" s="226"/>
      <c r="L233" s="43"/>
      <c r="M233" s="227" t="s">
        <v>1</v>
      </c>
      <c r="N233" s="228" t="s">
        <v>40</v>
      </c>
      <c r="O233" s="91"/>
      <c r="P233" s="229">
        <f>O233*H233</f>
        <v>0</v>
      </c>
      <c r="Q233" s="229">
        <v>0.00020000000000000001</v>
      </c>
      <c r="R233" s="229">
        <f>Q233*H233</f>
        <v>0.0076</v>
      </c>
      <c r="S233" s="229">
        <v>0</v>
      </c>
      <c r="T233" s="230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1" t="s">
        <v>212</v>
      </c>
      <c r="AT233" s="231" t="s">
        <v>128</v>
      </c>
      <c r="AU233" s="231" t="s">
        <v>83</v>
      </c>
      <c r="AY233" s="16" t="s">
        <v>126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6" t="s">
        <v>132</v>
      </c>
      <c r="BK233" s="232">
        <f>ROUND(I233*H233,2)</f>
        <v>0</v>
      </c>
      <c r="BL233" s="16" t="s">
        <v>212</v>
      </c>
      <c r="BM233" s="231" t="s">
        <v>323</v>
      </c>
    </row>
    <row r="234" s="2" customFormat="1">
      <c r="A234" s="37"/>
      <c r="B234" s="38"/>
      <c r="C234" s="39"/>
      <c r="D234" s="233" t="s">
        <v>134</v>
      </c>
      <c r="E234" s="39"/>
      <c r="F234" s="234" t="s">
        <v>324</v>
      </c>
      <c r="G234" s="39"/>
      <c r="H234" s="39"/>
      <c r="I234" s="235"/>
      <c r="J234" s="39"/>
      <c r="K234" s="39"/>
      <c r="L234" s="43"/>
      <c r="M234" s="236"/>
      <c r="N234" s="237"/>
      <c r="O234" s="91"/>
      <c r="P234" s="91"/>
      <c r="Q234" s="91"/>
      <c r="R234" s="91"/>
      <c r="S234" s="91"/>
      <c r="T234" s="92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134</v>
      </c>
      <c r="AU234" s="16" t="s">
        <v>83</v>
      </c>
    </row>
    <row r="235" s="2" customFormat="1" ht="24.15" customHeight="1">
      <c r="A235" s="37"/>
      <c r="B235" s="38"/>
      <c r="C235" s="219" t="s">
        <v>325</v>
      </c>
      <c r="D235" s="219" t="s">
        <v>128</v>
      </c>
      <c r="E235" s="220" t="s">
        <v>326</v>
      </c>
      <c r="F235" s="221" t="s">
        <v>327</v>
      </c>
      <c r="G235" s="222" t="s">
        <v>171</v>
      </c>
      <c r="H235" s="223">
        <v>38</v>
      </c>
      <c r="I235" s="224"/>
      <c r="J235" s="225">
        <f>ROUND(I235*H235,2)</f>
        <v>0</v>
      </c>
      <c r="K235" s="226"/>
      <c r="L235" s="43"/>
      <c r="M235" s="227" t="s">
        <v>1</v>
      </c>
      <c r="N235" s="228" t="s">
        <v>40</v>
      </c>
      <c r="O235" s="91"/>
      <c r="P235" s="229">
        <f>O235*H235</f>
        <v>0</v>
      </c>
      <c r="Q235" s="229">
        <v>0.00029</v>
      </c>
      <c r="R235" s="229">
        <f>Q235*H235</f>
        <v>0.01102</v>
      </c>
      <c r="S235" s="229">
        <v>0</v>
      </c>
      <c r="T235" s="230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1" t="s">
        <v>212</v>
      </c>
      <c r="AT235" s="231" t="s">
        <v>128</v>
      </c>
      <c r="AU235" s="231" t="s">
        <v>83</v>
      </c>
      <c r="AY235" s="16" t="s">
        <v>126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6" t="s">
        <v>132</v>
      </c>
      <c r="BK235" s="232">
        <f>ROUND(I235*H235,2)</f>
        <v>0</v>
      </c>
      <c r="BL235" s="16" t="s">
        <v>212</v>
      </c>
      <c r="BM235" s="231" t="s">
        <v>328</v>
      </c>
    </row>
    <row r="236" s="2" customFormat="1">
      <c r="A236" s="37"/>
      <c r="B236" s="38"/>
      <c r="C236" s="39"/>
      <c r="D236" s="233" t="s">
        <v>134</v>
      </c>
      <c r="E236" s="39"/>
      <c r="F236" s="234" t="s">
        <v>329</v>
      </c>
      <c r="G236" s="39"/>
      <c r="H236" s="39"/>
      <c r="I236" s="235"/>
      <c r="J236" s="39"/>
      <c r="K236" s="39"/>
      <c r="L236" s="43"/>
      <c r="M236" s="236"/>
      <c r="N236" s="237"/>
      <c r="O236" s="91"/>
      <c r="P236" s="91"/>
      <c r="Q236" s="91"/>
      <c r="R236" s="91"/>
      <c r="S236" s="91"/>
      <c r="T236" s="92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134</v>
      </c>
      <c r="AU236" s="16" t="s">
        <v>83</v>
      </c>
    </row>
    <row r="237" s="2" customFormat="1" ht="24.15" customHeight="1">
      <c r="A237" s="37"/>
      <c r="B237" s="38"/>
      <c r="C237" s="219" t="s">
        <v>330</v>
      </c>
      <c r="D237" s="219" t="s">
        <v>128</v>
      </c>
      <c r="E237" s="220" t="s">
        <v>331</v>
      </c>
      <c r="F237" s="221" t="s">
        <v>332</v>
      </c>
      <c r="G237" s="222" t="s">
        <v>247</v>
      </c>
      <c r="H237" s="223">
        <v>2</v>
      </c>
      <c r="I237" s="224"/>
      <c r="J237" s="225">
        <f>ROUND(I237*H237,2)</f>
        <v>0</v>
      </c>
      <c r="K237" s="226"/>
      <c r="L237" s="43"/>
      <c r="M237" s="227" t="s">
        <v>1</v>
      </c>
      <c r="N237" s="228" t="s">
        <v>40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1" t="s">
        <v>212</v>
      </c>
      <c r="AT237" s="231" t="s">
        <v>128</v>
      </c>
      <c r="AU237" s="231" t="s">
        <v>83</v>
      </c>
      <c r="AY237" s="16" t="s">
        <v>126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6" t="s">
        <v>132</v>
      </c>
      <c r="BK237" s="232">
        <f>ROUND(I237*H237,2)</f>
        <v>0</v>
      </c>
      <c r="BL237" s="16" t="s">
        <v>212</v>
      </c>
      <c r="BM237" s="231" t="s">
        <v>333</v>
      </c>
    </row>
    <row r="238" s="2" customFormat="1">
      <c r="A238" s="37"/>
      <c r="B238" s="38"/>
      <c r="C238" s="39"/>
      <c r="D238" s="233" t="s">
        <v>134</v>
      </c>
      <c r="E238" s="39"/>
      <c r="F238" s="234" t="s">
        <v>334</v>
      </c>
      <c r="G238" s="39"/>
      <c r="H238" s="39"/>
      <c r="I238" s="235"/>
      <c r="J238" s="39"/>
      <c r="K238" s="39"/>
      <c r="L238" s="43"/>
      <c r="M238" s="236"/>
      <c r="N238" s="237"/>
      <c r="O238" s="91"/>
      <c r="P238" s="91"/>
      <c r="Q238" s="91"/>
      <c r="R238" s="91"/>
      <c r="S238" s="91"/>
      <c r="T238" s="92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134</v>
      </c>
      <c r="AU238" s="16" t="s">
        <v>83</v>
      </c>
    </row>
    <row r="239" s="12" customFormat="1" ht="25.92" customHeight="1">
      <c r="A239" s="12"/>
      <c r="B239" s="203"/>
      <c r="C239" s="204"/>
      <c r="D239" s="205" t="s">
        <v>72</v>
      </c>
      <c r="E239" s="206" t="s">
        <v>335</v>
      </c>
      <c r="F239" s="206" t="s">
        <v>336</v>
      </c>
      <c r="G239" s="204"/>
      <c r="H239" s="204"/>
      <c r="I239" s="207"/>
      <c r="J239" s="208">
        <f>BK239</f>
        <v>0</v>
      </c>
      <c r="K239" s="204"/>
      <c r="L239" s="209"/>
      <c r="M239" s="210"/>
      <c r="N239" s="211"/>
      <c r="O239" s="211"/>
      <c r="P239" s="212">
        <f>SUM(P240:P243)</f>
        <v>0</v>
      </c>
      <c r="Q239" s="211"/>
      <c r="R239" s="212">
        <f>SUM(R240:R243)</f>
        <v>0</v>
      </c>
      <c r="S239" s="211"/>
      <c r="T239" s="213">
        <f>SUM(T240:T243)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4" t="s">
        <v>132</v>
      </c>
      <c r="AT239" s="215" t="s">
        <v>72</v>
      </c>
      <c r="AU239" s="215" t="s">
        <v>73</v>
      </c>
      <c r="AY239" s="214" t="s">
        <v>126</v>
      </c>
      <c r="BK239" s="216">
        <f>SUM(BK240:BK243)</f>
        <v>0</v>
      </c>
    </row>
    <row r="240" s="2" customFormat="1" ht="21.75" customHeight="1">
      <c r="A240" s="37"/>
      <c r="B240" s="38"/>
      <c r="C240" s="219" t="s">
        <v>337</v>
      </c>
      <c r="D240" s="219" t="s">
        <v>128</v>
      </c>
      <c r="E240" s="220" t="s">
        <v>338</v>
      </c>
      <c r="F240" s="221" t="s">
        <v>339</v>
      </c>
      <c r="G240" s="222" t="s">
        <v>340</v>
      </c>
      <c r="H240" s="223">
        <v>12</v>
      </c>
      <c r="I240" s="224"/>
      <c r="J240" s="225">
        <f>ROUND(I240*H240,2)</f>
        <v>0</v>
      </c>
      <c r="K240" s="226"/>
      <c r="L240" s="43"/>
      <c r="M240" s="227" t="s">
        <v>1</v>
      </c>
      <c r="N240" s="228" t="s">
        <v>40</v>
      </c>
      <c r="O240" s="91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1" t="s">
        <v>341</v>
      </c>
      <c r="AT240" s="231" t="s">
        <v>128</v>
      </c>
      <c r="AU240" s="231" t="s">
        <v>81</v>
      </c>
      <c r="AY240" s="16" t="s">
        <v>126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6" t="s">
        <v>132</v>
      </c>
      <c r="BK240" s="232">
        <f>ROUND(I240*H240,2)</f>
        <v>0</v>
      </c>
      <c r="BL240" s="16" t="s">
        <v>341</v>
      </c>
      <c r="BM240" s="231" t="s">
        <v>342</v>
      </c>
    </row>
    <row r="241" s="2" customFormat="1">
      <c r="A241" s="37"/>
      <c r="B241" s="38"/>
      <c r="C241" s="39"/>
      <c r="D241" s="233" t="s">
        <v>134</v>
      </c>
      <c r="E241" s="39"/>
      <c r="F241" s="234" t="s">
        <v>343</v>
      </c>
      <c r="G241" s="39"/>
      <c r="H241" s="39"/>
      <c r="I241" s="235"/>
      <c r="J241" s="39"/>
      <c r="K241" s="39"/>
      <c r="L241" s="43"/>
      <c r="M241" s="236"/>
      <c r="N241" s="237"/>
      <c r="O241" s="91"/>
      <c r="P241" s="91"/>
      <c r="Q241" s="91"/>
      <c r="R241" s="91"/>
      <c r="S241" s="91"/>
      <c r="T241" s="92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134</v>
      </c>
      <c r="AU241" s="16" t="s">
        <v>81</v>
      </c>
    </row>
    <row r="242" s="2" customFormat="1" ht="24.15" customHeight="1">
      <c r="A242" s="37"/>
      <c r="B242" s="38"/>
      <c r="C242" s="219" t="s">
        <v>344</v>
      </c>
      <c r="D242" s="219" t="s">
        <v>128</v>
      </c>
      <c r="E242" s="220" t="s">
        <v>345</v>
      </c>
      <c r="F242" s="221" t="s">
        <v>346</v>
      </c>
      <c r="G242" s="222" t="s">
        <v>340</v>
      </c>
      <c r="H242" s="223">
        <v>36</v>
      </c>
      <c r="I242" s="224"/>
      <c r="J242" s="225">
        <f>ROUND(I242*H242,2)</f>
        <v>0</v>
      </c>
      <c r="K242" s="226"/>
      <c r="L242" s="43"/>
      <c r="M242" s="227" t="s">
        <v>1</v>
      </c>
      <c r="N242" s="228" t="s">
        <v>40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1" t="s">
        <v>341</v>
      </c>
      <c r="AT242" s="231" t="s">
        <v>128</v>
      </c>
      <c r="AU242" s="231" t="s">
        <v>81</v>
      </c>
      <c r="AY242" s="16" t="s">
        <v>126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6" t="s">
        <v>132</v>
      </c>
      <c r="BK242" s="232">
        <f>ROUND(I242*H242,2)</f>
        <v>0</v>
      </c>
      <c r="BL242" s="16" t="s">
        <v>341</v>
      </c>
      <c r="BM242" s="231" t="s">
        <v>347</v>
      </c>
    </row>
    <row r="243" s="2" customFormat="1">
      <c r="A243" s="37"/>
      <c r="B243" s="38"/>
      <c r="C243" s="39"/>
      <c r="D243" s="233" t="s">
        <v>134</v>
      </c>
      <c r="E243" s="39"/>
      <c r="F243" s="234" t="s">
        <v>346</v>
      </c>
      <c r="G243" s="39"/>
      <c r="H243" s="39"/>
      <c r="I243" s="235"/>
      <c r="J243" s="39"/>
      <c r="K243" s="39"/>
      <c r="L243" s="43"/>
      <c r="M243" s="249"/>
      <c r="N243" s="250"/>
      <c r="O243" s="251"/>
      <c r="P243" s="251"/>
      <c r="Q243" s="251"/>
      <c r="R243" s="251"/>
      <c r="S243" s="251"/>
      <c r="T243" s="252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134</v>
      </c>
      <c r="AU243" s="16" t="s">
        <v>81</v>
      </c>
    </row>
    <row r="244" s="2" customFormat="1" ht="6.96" customHeight="1">
      <c r="A244" s="37"/>
      <c r="B244" s="66"/>
      <c r="C244" s="67"/>
      <c r="D244" s="67"/>
      <c r="E244" s="67"/>
      <c r="F244" s="67"/>
      <c r="G244" s="67"/>
      <c r="H244" s="67"/>
      <c r="I244" s="67"/>
      <c r="J244" s="67"/>
      <c r="K244" s="67"/>
      <c r="L244" s="43"/>
      <c r="M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</row>
  </sheetData>
  <sheetProtection sheet="1" autoFilter="0" formatColumns="0" formatRows="0" objects="1" scenarios="1" spinCount="100000" saltValue="3t4mPIXoQD3Ln40iR9lFccMy2y6J637YIwQC+snKBObAxTEc6iIGyOv/ibQ8beaXTchzYmeS/NVByFPTa7/bIQ==" hashValue="DyeSioI/wZI33ddkTyYvEkwwxbGmg7QJgXyG411gUBL+I2lMtlKxc3wiTIzbY2rgGfApyjogcsiEry6EeH4Oww==" algorithmName="SHA-512" password="CC35"/>
  <autoFilter ref="C125:K24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83</v>
      </c>
    </row>
    <row r="4" s="1" customFormat="1" ht="24.96" customHeight="1">
      <c r="B4" s="19"/>
      <c r="D4" s="138" t="s">
        <v>93</v>
      </c>
      <c r="L4" s="19"/>
      <c r="M4" s="139" t="s">
        <v>10</v>
      </c>
      <c r="AT4" s="16" t="s">
        <v>30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Ekologizace vytápění v TO Prachatice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94</v>
      </c>
      <c r="E8" s="37"/>
      <c r="F8" s="37"/>
      <c r="G8" s="37"/>
      <c r="H8" s="37"/>
      <c r="I8" s="37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348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31. 5. 2022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21</v>
      </c>
      <c r="F15" s="37"/>
      <c r="G15" s="37"/>
      <c r="H15" s="37"/>
      <c r="I15" s="140" t="s">
        <v>26</v>
      </c>
      <c r="J15" s="143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27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29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21</v>
      </c>
      <c r="F21" s="37"/>
      <c r="G21" s="37"/>
      <c r="H21" s="37"/>
      <c r="I21" s="140" t="s">
        <v>26</v>
      </c>
      <c r="J21" s="143" t="s">
        <v>1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31</v>
      </c>
      <c r="E23" s="37"/>
      <c r="F23" s="37"/>
      <c r="G23" s="37"/>
      <c r="H23" s="37"/>
      <c r="I23" s="140" t="s">
        <v>25</v>
      </c>
      <c r="J23" s="143" t="s">
        <v>1</v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21</v>
      </c>
      <c r="F24" s="37"/>
      <c r="G24" s="37"/>
      <c r="H24" s="37"/>
      <c r="I24" s="140" t="s">
        <v>26</v>
      </c>
      <c r="J24" s="143" t="s">
        <v>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32</v>
      </c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33</v>
      </c>
      <c r="E30" s="37"/>
      <c r="F30" s="37"/>
      <c r="G30" s="37"/>
      <c r="H30" s="37"/>
      <c r="I30" s="37"/>
      <c r="J30" s="151">
        <f>ROUND(J119,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35</v>
      </c>
      <c r="G32" s="37"/>
      <c r="H32" s="37"/>
      <c r="I32" s="152" t="s">
        <v>34</v>
      </c>
      <c r="J32" s="152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3" t="s">
        <v>37</v>
      </c>
      <c r="E33" s="140" t="s">
        <v>38</v>
      </c>
      <c r="F33" s="154">
        <f>ROUND((SUM(BE119:BE318)),  2)</f>
        <v>0</v>
      </c>
      <c r="G33" s="37"/>
      <c r="H33" s="37"/>
      <c r="I33" s="155">
        <v>0.20999999999999999</v>
      </c>
      <c r="J33" s="154">
        <f>ROUND(((SUM(BE119:BE318))*I33),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39</v>
      </c>
      <c r="F34" s="154">
        <f>ROUND((SUM(BF119:BF318)),  2)</f>
        <v>0</v>
      </c>
      <c r="G34" s="37"/>
      <c r="H34" s="37"/>
      <c r="I34" s="155">
        <v>0.14999999999999999</v>
      </c>
      <c r="J34" s="154">
        <f>ROUND(((SUM(BF119:BF318))*I34),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0" t="s">
        <v>37</v>
      </c>
      <c r="E35" s="140" t="s">
        <v>40</v>
      </c>
      <c r="F35" s="154">
        <f>ROUND((SUM(BG119:BG318)),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0" t="s">
        <v>41</v>
      </c>
      <c r="F36" s="154">
        <f>ROUND((SUM(BH119:BH318)),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42</v>
      </c>
      <c r="F37" s="154">
        <f>ROUND((SUM(BI119:BI318)),  2)</f>
        <v>0</v>
      </c>
      <c r="G37" s="37"/>
      <c r="H37" s="37"/>
      <c r="I37" s="155">
        <v>0</v>
      </c>
      <c r="J37" s="154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Ekologizace vytápění v TO Prachatice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>SO 02 - Elektroinstalace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9" t="str">
        <f>IF(J12="","",J12)</f>
        <v>31. 5. 2022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99</v>
      </c>
      <c r="D96" s="39"/>
      <c r="E96" s="39"/>
      <c r="F96" s="39"/>
      <c r="G96" s="39"/>
      <c r="H96" s="39"/>
      <c r="I96" s="39"/>
      <c r="J96" s="110">
        <f>J119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349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110</v>
      </c>
      <c r="E99" s="182"/>
      <c r="F99" s="182"/>
      <c r="G99" s="182"/>
      <c r="H99" s="182"/>
      <c r="I99" s="182"/>
      <c r="J99" s="183">
        <f>J315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3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111</v>
      </c>
      <c r="D106" s="39"/>
      <c r="E106" s="39"/>
      <c r="F106" s="39"/>
      <c r="G106" s="39"/>
      <c r="H106" s="39"/>
      <c r="I106" s="39"/>
      <c r="J106" s="39"/>
      <c r="K106" s="39"/>
      <c r="L106" s="63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3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3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4" t="str">
        <f>E7</f>
        <v>Ekologizace vytápění v TO Prachatice</v>
      </c>
      <c r="F109" s="31"/>
      <c r="G109" s="31"/>
      <c r="H109" s="31"/>
      <c r="I109" s="39"/>
      <c r="J109" s="39"/>
      <c r="K109" s="39"/>
      <c r="L109" s="63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94</v>
      </c>
      <c r="D110" s="39"/>
      <c r="E110" s="39"/>
      <c r="F110" s="39"/>
      <c r="G110" s="39"/>
      <c r="H110" s="39"/>
      <c r="I110" s="39"/>
      <c r="J110" s="39"/>
      <c r="K110" s="39"/>
      <c r="L110" s="63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6" t="str">
        <f>E9</f>
        <v>SO 02 - Elektroinstalace</v>
      </c>
      <c r="F111" s="39"/>
      <c r="G111" s="39"/>
      <c r="H111" s="39"/>
      <c r="I111" s="39"/>
      <c r="J111" s="39"/>
      <c r="K111" s="39"/>
      <c r="L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9" t="str">
        <f>IF(J12="","",J12)</f>
        <v>31. 5. 2022</v>
      </c>
      <c r="K113" s="3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 xml:space="preserve"> </v>
      </c>
      <c r="G115" s="39"/>
      <c r="H115" s="39"/>
      <c r="I115" s="31" t="s">
        <v>29</v>
      </c>
      <c r="J115" s="35" t="str">
        <f>E21</f>
        <v xml:space="preserve"> </v>
      </c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9"/>
      <c r="E116" s="39"/>
      <c r="F116" s="26" t="str">
        <f>IF(E18="","",E18)</f>
        <v>Vyplň údaj</v>
      </c>
      <c r="G116" s="39"/>
      <c r="H116" s="39"/>
      <c r="I116" s="31" t="s">
        <v>31</v>
      </c>
      <c r="J116" s="35" t="str">
        <f>E24</f>
        <v xml:space="preserve"> </v>
      </c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1"/>
      <c r="B118" s="192"/>
      <c r="C118" s="193" t="s">
        <v>112</v>
      </c>
      <c r="D118" s="194" t="s">
        <v>58</v>
      </c>
      <c r="E118" s="194" t="s">
        <v>54</v>
      </c>
      <c r="F118" s="194" t="s">
        <v>55</v>
      </c>
      <c r="G118" s="194" t="s">
        <v>113</v>
      </c>
      <c r="H118" s="194" t="s">
        <v>114</v>
      </c>
      <c r="I118" s="194" t="s">
        <v>115</v>
      </c>
      <c r="J118" s="195" t="s">
        <v>98</v>
      </c>
      <c r="K118" s="196" t="s">
        <v>116</v>
      </c>
      <c r="L118" s="197"/>
      <c r="M118" s="100" t="s">
        <v>1</v>
      </c>
      <c r="N118" s="101" t="s">
        <v>37</v>
      </c>
      <c r="O118" s="101" t="s">
        <v>117</v>
      </c>
      <c r="P118" s="101" t="s">
        <v>118</v>
      </c>
      <c r="Q118" s="101" t="s">
        <v>119</v>
      </c>
      <c r="R118" s="101" t="s">
        <v>120</v>
      </c>
      <c r="S118" s="101" t="s">
        <v>121</v>
      </c>
      <c r="T118" s="102" t="s">
        <v>122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7"/>
      <c r="B119" s="38"/>
      <c r="C119" s="107" t="s">
        <v>123</v>
      </c>
      <c r="D119" s="39"/>
      <c r="E119" s="39"/>
      <c r="F119" s="39"/>
      <c r="G119" s="39"/>
      <c r="H119" s="39"/>
      <c r="I119" s="39"/>
      <c r="J119" s="198">
        <f>BK119</f>
        <v>0</v>
      </c>
      <c r="K119" s="39"/>
      <c r="L119" s="43"/>
      <c r="M119" s="103"/>
      <c r="N119" s="199"/>
      <c r="O119" s="104"/>
      <c r="P119" s="200">
        <f>P120+P315</f>
        <v>0</v>
      </c>
      <c r="Q119" s="104"/>
      <c r="R119" s="200">
        <f>R120+R315</f>
        <v>0.16614150000000005</v>
      </c>
      <c r="S119" s="104"/>
      <c r="T119" s="201">
        <f>T120+T315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72</v>
      </c>
      <c r="AU119" s="16" t="s">
        <v>100</v>
      </c>
      <c r="BK119" s="202">
        <f>BK120+BK315</f>
        <v>0</v>
      </c>
    </row>
    <row r="120" s="12" customFormat="1" ht="25.92" customHeight="1">
      <c r="A120" s="12"/>
      <c r="B120" s="203"/>
      <c r="C120" s="204"/>
      <c r="D120" s="205" t="s">
        <v>72</v>
      </c>
      <c r="E120" s="206" t="s">
        <v>310</v>
      </c>
      <c r="F120" s="206" t="s">
        <v>311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</f>
        <v>0</v>
      </c>
      <c r="Q120" s="211"/>
      <c r="R120" s="212">
        <f>R121</f>
        <v>0.16614150000000005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83</v>
      </c>
      <c r="AT120" s="215" t="s">
        <v>72</v>
      </c>
      <c r="AU120" s="215" t="s">
        <v>73</v>
      </c>
      <c r="AY120" s="214" t="s">
        <v>126</v>
      </c>
      <c r="BK120" s="216">
        <f>BK121</f>
        <v>0</v>
      </c>
    </row>
    <row r="121" s="12" customFormat="1" ht="22.8" customHeight="1">
      <c r="A121" s="12"/>
      <c r="B121" s="203"/>
      <c r="C121" s="204"/>
      <c r="D121" s="205" t="s">
        <v>72</v>
      </c>
      <c r="E121" s="217" t="s">
        <v>350</v>
      </c>
      <c r="F121" s="217" t="s">
        <v>351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SUM(P122:P314)</f>
        <v>0</v>
      </c>
      <c r="Q121" s="211"/>
      <c r="R121" s="212">
        <f>SUM(R122:R314)</f>
        <v>0.16614150000000005</v>
      </c>
      <c r="S121" s="211"/>
      <c r="T121" s="213">
        <f>SUM(T122:T314)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83</v>
      </c>
      <c r="AT121" s="215" t="s">
        <v>72</v>
      </c>
      <c r="AU121" s="215" t="s">
        <v>81</v>
      </c>
      <c r="AY121" s="214" t="s">
        <v>126</v>
      </c>
      <c r="BK121" s="216">
        <f>SUM(BK122:BK314)</f>
        <v>0</v>
      </c>
    </row>
    <row r="122" s="2" customFormat="1" ht="37.8" customHeight="1">
      <c r="A122" s="37"/>
      <c r="B122" s="38"/>
      <c r="C122" s="219" t="s">
        <v>81</v>
      </c>
      <c r="D122" s="219" t="s">
        <v>128</v>
      </c>
      <c r="E122" s="220" t="s">
        <v>352</v>
      </c>
      <c r="F122" s="221" t="s">
        <v>353</v>
      </c>
      <c r="G122" s="222" t="s">
        <v>262</v>
      </c>
      <c r="H122" s="223">
        <v>31</v>
      </c>
      <c r="I122" s="224"/>
      <c r="J122" s="225">
        <f>ROUND(I122*H122,2)</f>
        <v>0</v>
      </c>
      <c r="K122" s="226"/>
      <c r="L122" s="43"/>
      <c r="M122" s="227" t="s">
        <v>1</v>
      </c>
      <c r="N122" s="228" t="s">
        <v>40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1" t="s">
        <v>212</v>
      </c>
      <c r="AT122" s="231" t="s">
        <v>128</v>
      </c>
      <c r="AU122" s="231" t="s">
        <v>83</v>
      </c>
      <c r="AY122" s="16" t="s">
        <v>126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6" t="s">
        <v>132</v>
      </c>
      <c r="BK122" s="232">
        <f>ROUND(I122*H122,2)</f>
        <v>0</v>
      </c>
      <c r="BL122" s="16" t="s">
        <v>212</v>
      </c>
      <c r="BM122" s="231" t="s">
        <v>354</v>
      </c>
    </row>
    <row r="123" s="2" customFormat="1">
      <c r="A123" s="37"/>
      <c r="B123" s="38"/>
      <c r="C123" s="39"/>
      <c r="D123" s="233" t="s">
        <v>134</v>
      </c>
      <c r="E123" s="39"/>
      <c r="F123" s="234" t="s">
        <v>353</v>
      </c>
      <c r="G123" s="39"/>
      <c r="H123" s="39"/>
      <c r="I123" s="235"/>
      <c r="J123" s="39"/>
      <c r="K123" s="39"/>
      <c r="L123" s="43"/>
      <c r="M123" s="236"/>
      <c r="N123" s="237"/>
      <c r="O123" s="91"/>
      <c r="P123" s="91"/>
      <c r="Q123" s="91"/>
      <c r="R123" s="91"/>
      <c r="S123" s="91"/>
      <c r="T123" s="92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134</v>
      </c>
      <c r="AU123" s="16" t="s">
        <v>83</v>
      </c>
    </row>
    <row r="124" s="13" customFormat="1">
      <c r="A124" s="13"/>
      <c r="B124" s="238"/>
      <c r="C124" s="239"/>
      <c r="D124" s="233" t="s">
        <v>135</v>
      </c>
      <c r="E124" s="240" t="s">
        <v>1</v>
      </c>
      <c r="F124" s="241" t="s">
        <v>355</v>
      </c>
      <c r="G124" s="239"/>
      <c r="H124" s="242">
        <v>31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135</v>
      </c>
      <c r="AU124" s="248" t="s">
        <v>83</v>
      </c>
      <c r="AV124" s="13" t="s">
        <v>83</v>
      </c>
      <c r="AW124" s="13" t="s">
        <v>30</v>
      </c>
      <c r="AX124" s="13" t="s">
        <v>81</v>
      </c>
      <c r="AY124" s="248" t="s">
        <v>126</v>
      </c>
    </row>
    <row r="125" s="2" customFormat="1" ht="16.5" customHeight="1">
      <c r="A125" s="37"/>
      <c r="B125" s="38"/>
      <c r="C125" s="253" t="s">
        <v>83</v>
      </c>
      <c r="D125" s="253" t="s">
        <v>356</v>
      </c>
      <c r="E125" s="254" t="s">
        <v>357</v>
      </c>
      <c r="F125" s="255" t="s">
        <v>358</v>
      </c>
      <c r="G125" s="256" t="s">
        <v>262</v>
      </c>
      <c r="H125" s="257">
        <v>32.549999999999997</v>
      </c>
      <c r="I125" s="258"/>
      <c r="J125" s="259">
        <f>ROUND(I125*H125,2)</f>
        <v>0</v>
      </c>
      <c r="K125" s="260"/>
      <c r="L125" s="261"/>
      <c r="M125" s="262" t="s">
        <v>1</v>
      </c>
      <c r="N125" s="263" t="s">
        <v>40</v>
      </c>
      <c r="O125" s="91"/>
      <c r="P125" s="229">
        <f>O125*H125</f>
        <v>0</v>
      </c>
      <c r="Q125" s="229">
        <v>0.00012999999999999999</v>
      </c>
      <c r="R125" s="229">
        <f>Q125*H125</f>
        <v>0.0042314999999999992</v>
      </c>
      <c r="S125" s="229">
        <v>0</v>
      </c>
      <c r="T125" s="23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1" t="s">
        <v>299</v>
      </c>
      <c r="AT125" s="231" t="s">
        <v>356</v>
      </c>
      <c r="AU125" s="231" t="s">
        <v>83</v>
      </c>
      <c r="AY125" s="16" t="s">
        <v>126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6" t="s">
        <v>132</v>
      </c>
      <c r="BK125" s="232">
        <f>ROUND(I125*H125,2)</f>
        <v>0</v>
      </c>
      <c r="BL125" s="16" t="s">
        <v>212</v>
      </c>
      <c r="BM125" s="231" t="s">
        <v>359</v>
      </c>
    </row>
    <row r="126" s="2" customFormat="1">
      <c r="A126" s="37"/>
      <c r="B126" s="38"/>
      <c r="C126" s="39"/>
      <c r="D126" s="233" t="s">
        <v>134</v>
      </c>
      <c r="E126" s="39"/>
      <c r="F126" s="234" t="s">
        <v>358</v>
      </c>
      <c r="G126" s="39"/>
      <c r="H126" s="39"/>
      <c r="I126" s="235"/>
      <c r="J126" s="39"/>
      <c r="K126" s="39"/>
      <c r="L126" s="43"/>
      <c r="M126" s="236"/>
      <c r="N126" s="237"/>
      <c r="O126" s="91"/>
      <c r="P126" s="91"/>
      <c r="Q126" s="91"/>
      <c r="R126" s="91"/>
      <c r="S126" s="91"/>
      <c r="T126" s="92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134</v>
      </c>
      <c r="AU126" s="16" t="s">
        <v>83</v>
      </c>
    </row>
    <row r="127" s="13" customFormat="1">
      <c r="A127" s="13"/>
      <c r="B127" s="238"/>
      <c r="C127" s="239"/>
      <c r="D127" s="233" t="s">
        <v>135</v>
      </c>
      <c r="E127" s="240" t="s">
        <v>1</v>
      </c>
      <c r="F127" s="241" t="s">
        <v>360</v>
      </c>
      <c r="G127" s="239"/>
      <c r="H127" s="242">
        <v>32.549999999999997</v>
      </c>
      <c r="I127" s="243"/>
      <c r="J127" s="239"/>
      <c r="K127" s="239"/>
      <c r="L127" s="244"/>
      <c r="M127" s="245"/>
      <c r="N127" s="246"/>
      <c r="O127" s="246"/>
      <c r="P127" s="246"/>
      <c r="Q127" s="246"/>
      <c r="R127" s="246"/>
      <c r="S127" s="246"/>
      <c r="T127" s="24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8" t="s">
        <v>135</v>
      </c>
      <c r="AU127" s="248" t="s">
        <v>83</v>
      </c>
      <c r="AV127" s="13" t="s">
        <v>83</v>
      </c>
      <c r="AW127" s="13" t="s">
        <v>30</v>
      </c>
      <c r="AX127" s="13" t="s">
        <v>81</v>
      </c>
      <c r="AY127" s="248" t="s">
        <v>126</v>
      </c>
    </row>
    <row r="128" s="2" customFormat="1" ht="44.25" customHeight="1">
      <c r="A128" s="37"/>
      <c r="B128" s="38"/>
      <c r="C128" s="219" t="s">
        <v>141</v>
      </c>
      <c r="D128" s="219" t="s">
        <v>128</v>
      </c>
      <c r="E128" s="220" t="s">
        <v>361</v>
      </c>
      <c r="F128" s="221" t="s">
        <v>362</v>
      </c>
      <c r="G128" s="222" t="s">
        <v>262</v>
      </c>
      <c r="H128" s="223">
        <v>18</v>
      </c>
      <c r="I128" s="224"/>
      <c r="J128" s="225">
        <f>ROUND(I128*H128,2)</f>
        <v>0</v>
      </c>
      <c r="K128" s="226"/>
      <c r="L128" s="43"/>
      <c r="M128" s="227" t="s">
        <v>1</v>
      </c>
      <c r="N128" s="228" t="s">
        <v>40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212</v>
      </c>
      <c r="AT128" s="231" t="s">
        <v>128</v>
      </c>
      <c r="AU128" s="231" t="s">
        <v>83</v>
      </c>
      <c r="AY128" s="16" t="s">
        <v>126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132</v>
      </c>
      <c r="BK128" s="232">
        <f>ROUND(I128*H128,2)</f>
        <v>0</v>
      </c>
      <c r="BL128" s="16" t="s">
        <v>212</v>
      </c>
      <c r="BM128" s="231" t="s">
        <v>363</v>
      </c>
    </row>
    <row r="129" s="2" customFormat="1">
      <c r="A129" s="37"/>
      <c r="B129" s="38"/>
      <c r="C129" s="39"/>
      <c r="D129" s="233" t="s">
        <v>134</v>
      </c>
      <c r="E129" s="39"/>
      <c r="F129" s="234" t="s">
        <v>362</v>
      </c>
      <c r="G129" s="39"/>
      <c r="H129" s="39"/>
      <c r="I129" s="235"/>
      <c r="J129" s="39"/>
      <c r="K129" s="39"/>
      <c r="L129" s="43"/>
      <c r="M129" s="236"/>
      <c r="N129" s="237"/>
      <c r="O129" s="91"/>
      <c r="P129" s="91"/>
      <c r="Q129" s="91"/>
      <c r="R129" s="91"/>
      <c r="S129" s="91"/>
      <c r="T129" s="92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134</v>
      </c>
      <c r="AU129" s="16" t="s">
        <v>83</v>
      </c>
    </row>
    <row r="130" s="13" customFormat="1">
      <c r="A130" s="13"/>
      <c r="B130" s="238"/>
      <c r="C130" s="239"/>
      <c r="D130" s="233" t="s">
        <v>135</v>
      </c>
      <c r="E130" s="240" t="s">
        <v>1</v>
      </c>
      <c r="F130" s="241" t="s">
        <v>221</v>
      </c>
      <c r="G130" s="239"/>
      <c r="H130" s="242">
        <v>18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135</v>
      </c>
      <c r="AU130" s="248" t="s">
        <v>83</v>
      </c>
      <c r="AV130" s="13" t="s">
        <v>83</v>
      </c>
      <c r="AW130" s="13" t="s">
        <v>30</v>
      </c>
      <c r="AX130" s="13" t="s">
        <v>81</v>
      </c>
      <c r="AY130" s="248" t="s">
        <v>126</v>
      </c>
    </row>
    <row r="131" s="2" customFormat="1" ht="16.5" customHeight="1">
      <c r="A131" s="37"/>
      <c r="B131" s="38"/>
      <c r="C131" s="253" t="s">
        <v>132</v>
      </c>
      <c r="D131" s="253" t="s">
        <v>356</v>
      </c>
      <c r="E131" s="254" t="s">
        <v>364</v>
      </c>
      <c r="F131" s="255" t="s">
        <v>365</v>
      </c>
      <c r="G131" s="256" t="s">
        <v>262</v>
      </c>
      <c r="H131" s="257">
        <v>18.899999999999999</v>
      </c>
      <c r="I131" s="258"/>
      <c r="J131" s="259">
        <f>ROUND(I131*H131,2)</f>
        <v>0</v>
      </c>
      <c r="K131" s="260"/>
      <c r="L131" s="261"/>
      <c r="M131" s="262" t="s">
        <v>1</v>
      </c>
      <c r="N131" s="263" t="s">
        <v>40</v>
      </c>
      <c r="O131" s="91"/>
      <c r="P131" s="229">
        <f>O131*H131</f>
        <v>0</v>
      </c>
      <c r="Q131" s="229">
        <v>1.0000000000000001E-05</v>
      </c>
      <c r="R131" s="229">
        <f>Q131*H131</f>
        <v>0.00018900000000000001</v>
      </c>
      <c r="S131" s="229">
        <v>0</v>
      </c>
      <c r="T131" s="23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299</v>
      </c>
      <c r="AT131" s="231" t="s">
        <v>356</v>
      </c>
      <c r="AU131" s="231" t="s">
        <v>83</v>
      </c>
      <c r="AY131" s="16" t="s">
        <v>126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132</v>
      </c>
      <c r="BK131" s="232">
        <f>ROUND(I131*H131,2)</f>
        <v>0</v>
      </c>
      <c r="BL131" s="16" t="s">
        <v>212</v>
      </c>
      <c r="BM131" s="231" t="s">
        <v>366</v>
      </c>
    </row>
    <row r="132" s="2" customFormat="1">
      <c r="A132" s="37"/>
      <c r="B132" s="38"/>
      <c r="C132" s="39"/>
      <c r="D132" s="233" t="s">
        <v>134</v>
      </c>
      <c r="E132" s="39"/>
      <c r="F132" s="234" t="s">
        <v>365</v>
      </c>
      <c r="G132" s="39"/>
      <c r="H132" s="39"/>
      <c r="I132" s="235"/>
      <c r="J132" s="39"/>
      <c r="K132" s="39"/>
      <c r="L132" s="43"/>
      <c r="M132" s="236"/>
      <c r="N132" s="237"/>
      <c r="O132" s="91"/>
      <c r="P132" s="91"/>
      <c r="Q132" s="91"/>
      <c r="R132" s="91"/>
      <c r="S132" s="91"/>
      <c r="T132" s="92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134</v>
      </c>
      <c r="AU132" s="16" t="s">
        <v>83</v>
      </c>
    </row>
    <row r="133" s="13" customFormat="1">
      <c r="A133" s="13"/>
      <c r="B133" s="238"/>
      <c r="C133" s="239"/>
      <c r="D133" s="233" t="s">
        <v>135</v>
      </c>
      <c r="E133" s="240" t="s">
        <v>1</v>
      </c>
      <c r="F133" s="241" t="s">
        <v>367</v>
      </c>
      <c r="G133" s="239"/>
      <c r="H133" s="242">
        <v>18.899999999999999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135</v>
      </c>
      <c r="AU133" s="248" t="s">
        <v>83</v>
      </c>
      <c r="AV133" s="13" t="s">
        <v>83</v>
      </c>
      <c r="AW133" s="13" t="s">
        <v>30</v>
      </c>
      <c r="AX133" s="13" t="s">
        <v>81</v>
      </c>
      <c r="AY133" s="248" t="s">
        <v>126</v>
      </c>
    </row>
    <row r="134" s="2" customFormat="1" ht="49.05" customHeight="1">
      <c r="A134" s="37"/>
      <c r="B134" s="38"/>
      <c r="C134" s="219" t="s">
        <v>151</v>
      </c>
      <c r="D134" s="219" t="s">
        <v>128</v>
      </c>
      <c r="E134" s="220" t="s">
        <v>368</v>
      </c>
      <c r="F134" s="221" t="s">
        <v>369</v>
      </c>
      <c r="G134" s="222" t="s">
        <v>247</v>
      </c>
      <c r="H134" s="223">
        <v>3</v>
      </c>
      <c r="I134" s="224"/>
      <c r="J134" s="225">
        <f>ROUND(I134*H134,2)</f>
        <v>0</v>
      </c>
      <c r="K134" s="226"/>
      <c r="L134" s="43"/>
      <c r="M134" s="227" t="s">
        <v>1</v>
      </c>
      <c r="N134" s="228" t="s">
        <v>40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212</v>
      </c>
      <c r="AT134" s="231" t="s">
        <v>128</v>
      </c>
      <c r="AU134" s="231" t="s">
        <v>83</v>
      </c>
      <c r="AY134" s="16" t="s">
        <v>126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132</v>
      </c>
      <c r="BK134" s="232">
        <f>ROUND(I134*H134,2)</f>
        <v>0</v>
      </c>
      <c r="BL134" s="16" t="s">
        <v>212</v>
      </c>
      <c r="BM134" s="231" t="s">
        <v>370</v>
      </c>
    </row>
    <row r="135" s="2" customFormat="1">
      <c r="A135" s="37"/>
      <c r="B135" s="38"/>
      <c r="C135" s="39"/>
      <c r="D135" s="233" t="s">
        <v>134</v>
      </c>
      <c r="E135" s="39"/>
      <c r="F135" s="234" t="s">
        <v>369</v>
      </c>
      <c r="G135" s="39"/>
      <c r="H135" s="39"/>
      <c r="I135" s="235"/>
      <c r="J135" s="39"/>
      <c r="K135" s="39"/>
      <c r="L135" s="43"/>
      <c r="M135" s="236"/>
      <c r="N135" s="237"/>
      <c r="O135" s="91"/>
      <c r="P135" s="91"/>
      <c r="Q135" s="91"/>
      <c r="R135" s="91"/>
      <c r="S135" s="91"/>
      <c r="T135" s="92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134</v>
      </c>
      <c r="AU135" s="16" t="s">
        <v>83</v>
      </c>
    </row>
    <row r="136" s="13" customFormat="1">
      <c r="A136" s="13"/>
      <c r="B136" s="238"/>
      <c r="C136" s="239"/>
      <c r="D136" s="233" t="s">
        <v>135</v>
      </c>
      <c r="E136" s="240" t="s">
        <v>1</v>
      </c>
      <c r="F136" s="241" t="s">
        <v>141</v>
      </c>
      <c r="G136" s="239"/>
      <c r="H136" s="242">
        <v>3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135</v>
      </c>
      <c r="AU136" s="248" t="s">
        <v>83</v>
      </c>
      <c r="AV136" s="13" t="s">
        <v>83</v>
      </c>
      <c r="AW136" s="13" t="s">
        <v>30</v>
      </c>
      <c r="AX136" s="13" t="s">
        <v>81</v>
      </c>
      <c r="AY136" s="248" t="s">
        <v>126</v>
      </c>
    </row>
    <row r="137" s="2" customFormat="1" ht="24.15" customHeight="1">
      <c r="A137" s="37"/>
      <c r="B137" s="38"/>
      <c r="C137" s="253" t="s">
        <v>158</v>
      </c>
      <c r="D137" s="253" t="s">
        <v>356</v>
      </c>
      <c r="E137" s="254" t="s">
        <v>371</v>
      </c>
      <c r="F137" s="255" t="s">
        <v>372</v>
      </c>
      <c r="G137" s="256" t="s">
        <v>247</v>
      </c>
      <c r="H137" s="257">
        <v>3</v>
      </c>
      <c r="I137" s="258"/>
      <c r="J137" s="259">
        <f>ROUND(I137*H137,2)</f>
        <v>0</v>
      </c>
      <c r="K137" s="260"/>
      <c r="L137" s="261"/>
      <c r="M137" s="262" t="s">
        <v>1</v>
      </c>
      <c r="N137" s="263" t="s">
        <v>40</v>
      </c>
      <c r="O137" s="91"/>
      <c r="P137" s="229">
        <f>O137*H137</f>
        <v>0</v>
      </c>
      <c r="Q137" s="229">
        <v>9.0000000000000006E-05</v>
      </c>
      <c r="R137" s="229">
        <f>Q137*H137</f>
        <v>0.00027</v>
      </c>
      <c r="S137" s="229">
        <v>0</v>
      </c>
      <c r="T137" s="23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299</v>
      </c>
      <c r="AT137" s="231" t="s">
        <v>356</v>
      </c>
      <c r="AU137" s="231" t="s">
        <v>83</v>
      </c>
      <c r="AY137" s="16" t="s">
        <v>126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132</v>
      </c>
      <c r="BK137" s="232">
        <f>ROUND(I137*H137,2)</f>
        <v>0</v>
      </c>
      <c r="BL137" s="16" t="s">
        <v>212</v>
      </c>
      <c r="BM137" s="231" t="s">
        <v>373</v>
      </c>
    </row>
    <row r="138" s="2" customFormat="1">
      <c r="A138" s="37"/>
      <c r="B138" s="38"/>
      <c r="C138" s="39"/>
      <c r="D138" s="233" t="s">
        <v>134</v>
      </c>
      <c r="E138" s="39"/>
      <c r="F138" s="234" t="s">
        <v>372</v>
      </c>
      <c r="G138" s="39"/>
      <c r="H138" s="39"/>
      <c r="I138" s="235"/>
      <c r="J138" s="39"/>
      <c r="K138" s="39"/>
      <c r="L138" s="43"/>
      <c r="M138" s="236"/>
      <c r="N138" s="237"/>
      <c r="O138" s="91"/>
      <c r="P138" s="91"/>
      <c r="Q138" s="91"/>
      <c r="R138" s="91"/>
      <c r="S138" s="91"/>
      <c r="T138" s="92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134</v>
      </c>
      <c r="AU138" s="16" t="s">
        <v>83</v>
      </c>
    </row>
    <row r="139" s="2" customFormat="1" ht="44.25" customHeight="1">
      <c r="A139" s="37"/>
      <c r="B139" s="38"/>
      <c r="C139" s="219" t="s">
        <v>163</v>
      </c>
      <c r="D139" s="219" t="s">
        <v>128</v>
      </c>
      <c r="E139" s="220" t="s">
        <v>374</v>
      </c>
      <c r="F139" s="221" t="s">
        <v>375</v>
      </c>
      <c r="G139" s="222" t="s">
        <v>262</v>
      </c>
      <c r="H139" s="223">
        <v>6</v>
      </c>
      <c r="I139" s="224"/>
      <c r="J139" s="225">
        <f>ROUND(I139*H139,2)</f>
        <v>0</v>
      </c>
      <c r="K139" s="226"/>
      <c r="L139" s="43"/>
      <c r="M139" s="227" t="s">
        <v>1</v>
      </c>
      <c r="N139" s="228" t="s">
        <v>40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212</v>
      </c>
      <c r="AT139" s="231" t="s">
        <v>128</v>
      </c>
      <c r="AU139" s="231" t="s">
        <v>83</v>
      </c>
      <c r="AY139" s="16" t="s">
        <v>126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132</v>
      </c>
      <c r="BK139" s="232">
        <f>ROUND(I139*H139,2)</f>
        <v>0</v>
      </c>
      <c r="BL139" s="16" t="s">
        <v>212</v>
      </c>
      <c r="BM139" s="231" t="s">
        <v>376</v>
      </c>
    </row>
    <row r="140" s="2" customFormat="1">
      <c r="A140" s="37"/>
      <c r="B140" s="38"/>
      <c r="C140" s="39"/>
      <c r="D140" s="233" t="s">
        <v>134</v>
      </c>
      <c r="E140" s="39"/>
      <c r="F140" s="234" t="s">
        <v>375</v>
      </c>
      <c r="G140" s="39"/>
      <c r="H140" s="39"/>
      <c r="I140" s="235"/>
      <c r="J140" s="39"/>
      <c r="K140" s="39"/>
      <c r="L140" s="43"/>
      <c r="M140" s="236"/>
      <c r="N140" s="237"/>
      <c r="O140" s="91"/>
      <c r="P140" s="91"/>
      <c r="Q140" s="91"/>
      <c r="R140" s="91"/>
      <c r="S140" s="91"/>
      <c r="T140" s="92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134</v>
      </c>
      <c r="AU140" s="16" t="s">
        <v>83</v>
      </c>
    </row>
    <row r="141" s="13" customFormat="1">
      <c r="A141" s="13"/>
      <c r="B141" s="238"/>
      <c r="C141" s="239"/>
      <c r="D141" s="233" t="s">
        <v>135</v>
      </c>
      <c r="E141" s="240" t="s">
        <v>1</v>
      </c>
      <c r="F141" s="241" t="s">
        <v>158</v>
      </c>
      <c r="G141" s="239"/>
      <c r="H141" s="242">
        <v>6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135</v>
      </c>
      <c r="AU141" s="248" t="s">
        <v>83</v>
      </c>
      <c r="AV141" s="13" t="s">
        <v>83</v>
      </c>
      <c r="AW141" s="13" t="s">
        <v>30</v>
      </c>
      <c r="AX141" s="13" t="s">
        <v>81</v>
      </c>
      <c r="AY141" s="248" t="s">
        <v>126</v>
      </c>
    </row>
    <row r="142" s="2" customFormat="1" ht="24.15" customHeight="1">
      <c r="A142" s="37"/>
      <c r="B142" s="38"/>
      <c r="C142" s="253" t="s">
        <v>168</v>
      </c>
      <c r="D142" s="253" t="s">
        <v>356</v>
      </c>
      <c r="E142" s="254" t="s">
        <v>377</v>
      </c>
      <c r="F142" s="255" t="s">
        <v>378</v>
      </c>
      <c r="G142" s="256" t="s">
        <v>262</v>
      </c>
      <c r="H142" s="257">
        <v>6.9000000000000004</v>
      </c>
      <c r="I142" s="258"/>
      <c r="J142" s="259">
        <f>ROUND(I142*H142,2)</f>
        <v>0</v>
      </c>
      <c r="K142" s="260"/>
      <c r="L142" s="261"/>
      <c r="M142" s="262" t="s">
        <v>1</v>
      </c>
      <c r="N142" s="263" t="s">
        <v>40</v>
      </c>
      <c r="O142" s="91"/>
      <c r="P142" s="229">
        <f>O142*H142</f>
        <v>0</v>
      </c>
      <c r="Q142" s="229">
        <v>6.9999999999999994E-05</v>
      </c>
      <c r="R142" s="229">
        <f>Q142*H142</f>
        <v>0.00048299999999999998</v>
      </c>
      <c r="S142" s="229">
        <v>0</v>
      </c>
      <c r="T142" s="23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299</v>
      </c>
      <c r="AT142" s="231" t="s">
        <v>356</v>
      </c>
      <c r="AU142" s="231" t="s">
        <v>83</v>
      </c>
      <c r="AY142" s="16" t="s">
        <v>126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132</v>
      </c>
      <c r="BK142" s="232">
        <f>ROUND(I142*H142,2)</f>
        <v>0</v>
      </c>
      <c r="BL142" s="16" t="s">
        <v>212</v>
      </c>
      <c r="BM142" s="231" t="s">
        <v>379</v>
      </c>
    </row>
    <row r="143" s="2" customFormat="1">
      <c r="A143" s="37"/>
      <c r="B143" s="38"/>
      <c r="C143" s="39"/>
      <c r="D143" s="233" t="s">
        <v>134</v>
      </c>
      <c r="E143" s="39"/>
      <c r="F143" s="234" t="s">
        <v>378</v>
      </c>
      <c r="G143" s="39"/>
      <c r="H143" s="39"/>
      <c r="I143" s="235"/>
      <c r="J143" s="39"/>
      <c r="K143" s="39"/>
      <c r="L143" s="43"/>
      <c r="M143" s="236"/>
      <c r="N143" s="237"/>
      <c r="O143" s="91"/>
      <c r="P143" s="91"/>
      <c r="Q143" s="91"/>
      <c r="R143" s="91"/>
      <c r="S143" s="91"/>
      <c r="T143" s="92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134</v>
      </c>
      <c r="AU143" s="16" t="s">
        <v>83</v>
      </c>
    </row>
    <row r="144" s="13" customFormat="1">
      <c r="A144" s="13"/>
      <c r="B144" s="238"/>
      <c r="C144" s="239"/>
      <c r="D144" s="233" t="s">
        <v>135</v>
      </c>
      <c r="E144" s="240" t="s">
        <v>1</v>
      </c>
      <c r="F144" s="241" t="s">
        <v>380</v>
      </c>
      <c r="G144" s="239"/>
      <c r="H144" s="242">
        <v>6.9000000000000004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135</v>
      </c>
      <c r="AU144" s="248" t="s">
        <v>83</v>
      </c>
      <c r="AV144" s="13" t="s">
        <v>83</v>
      </c>
      <c r="AW144" s="13" t="s">
        <v>30</v>
      </c>
      <c r="AX144" s="13" t="s">
        <v>81</v>
      </c>
      <c r="AY144" s="248" t="s">
        <v>126</v>
      </c>
    </row>
    <row r="145" s="2" customFormat="1" ht="44.25" customHeight="1">
      <c r="A145" s="37"/>
      <c r="B145" s="38"/>
      <c r="C145" s="219" t="s">
        <v>174</v>
      </c>
      <c r="D145" s="219" t="s">
        <v>128</v>
      </c>
      <c r="E145" s="220" t="s">
        <v>381</v>
      </c>
      <c r="F145" s="221" t="s">
        <v>382</v>
      </c>
      <c r="G145" s="222" t="s">
        <v>262</v>
      </c>
      <c r="H145" s="223">
        <v>50</v>
      </c>
      <c r="I145" s="224"/>
      <c r="J145" s="225">
        <f>ROUND(I145*H145,2)</f>
        <v>0</v>
      </c>
      <c r="K145" s="226"/>
      <c r="L145" s="43"/>
      <c r="M145" s="227" t="s">
        <v>1</v>
      </c>
      <c r="N145" s="228" t="s">
        <v>40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212</v>
      </c>
      <c r="AT145" s="231" t="s">
        <v>128</v>
      </c>
      <c r="AU145" s="231" t="s">
        <v>83</v>
      </c>
      <c r="AY145" s="16" t="s">
        <v>126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132</v>
      </c>
      <c r="BK145" s="232">
        <f>ROUND(I145*H145,2)</f>
        <v>0</v>
      </c>
      <c r="BL145" s="16" t="s">
        <v>212</v>
      </c>
      <c r="BM145" s="231" t="s">
        <v>383</v>
      </c>
    </row>
    <row r="146" s="2" customFormat="1">
      <c r="A146" s="37"/>
      <c r="B146" s="38"/>
      <c r="C146" s="39"/>
      <c r="D146" s="233" t="s">
        <v>134</v>
      </c>
      <c r="E146" s="39"/>
      <c r="F146" s="234" t="s">
        <v>382</v>
      </c>
      <c r="G146" s="39"/>
      <c r="H146" s="39"/>
      <c r="I146" s="235"/>
      <c r="J146" s="39"/>
      <c r="K146" s="39"/>
      <c r="L146" s="43"/>
      <c r="M146" s="236"/>
      <c r="N146" s="237"/>
      <c r="O146" s="91"/>
      <c r="P146" s="91"/>
      <c r="Q146" s="91"/>
      <c r="R146" s="91"/>
      <c r="S146" s="91"/>
      <c r="T146" s="92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134</v>
      </c>
      <c r="AU146" s="16" t="s">
        <v>83</v>
      </c>
    </row>
    <row r="147" s="13" customFormat="1">
      <c r="A147" s="13"/>
      <c r="B147" s="238"/>
      <c r="C147" s="239"/>
      <c r="D147" s="233" t="s">
        <v>135</v>
      </c>
      <c r="E147" s="240" t="s">
        <v>1</v>
      </c>
      <c r="F147" s="241" t="s">
        <v>384</v>
      </c>
      <c r="G147" s="239"/>
      <c r="H147" s="242">
        <v>50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135</v>
      </c>
      <c r="AU147" s="248" t="s">
        <v>83</v>
      </c>
      <c r="AV147" s="13" t="s">
        <v>83</v>
      </c>
      <c r="AW147" s="13" t="s">
        <v>30</v>
      </c>
      <c r="AX147" s="13" t="s">
        <v>81</v>
      </c>
      <c r="AY147" s="248" t="s">
        <v>126</v>
      </c>
    </row>
    <row r="148" s="2" customFormat="1" ht="24.15" customHeight="1">
      <c r="A148" s="37"/>
      <c r="B148" s="38"/>
      <c r="C148" s="253" t="s">
        <v>178</v>
      </c>
      <c r="D148" s="253" t="s">
        <v>356</v>
      </c>
      <c r="E148" s="254" t="s">
        <v>385</v>
      </c>
      <c r="F148" s="255" t="s">
        <v>386</v>
      </c>
      <c r="G148" s="256" t="s">
        <v>262</v>
      </c>
      <c r="H148" s="257">
        <v>57.5</v>
      </c>
      <c r="I148" s="258"/>
      <c r="J148" s="259">
        <f>ROUND(I148*H148,2)</f>
        <v>0</v>
      </c>
      <c r="K148" s="260"/>
      <c r="L148" s="261"/>
      <c r="M148" s="262" t="s">
        <v>1</v>
      </c>
      <c r="N148" s="263" t="s">
        <v>40</v>
      </c>
      <c r="O148" s="91"/>
      <c r="P148" s="229">
        <f>O148*H148</f>
        <v>0</v>
      </c>
      <c r="Q148" s="229">
        <v>0.00017000000000000001</v>
      </c>
      <c r="R148" s="229">
        <f>Q148*H148</f>
        <v>0.0097750000000000007</v>
      </c>
      <c r="S148" s="229">
        <v>0</v>
      </c>
      <c r="T148" s="23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299</v>
      </c>
      <c r="AT148" s="231" t="s">
        <v>356</v>
      </c>
      <c r="AU148" s="231" t="s">
        <v>83</v>
      </c>
      <c r="AY148" s="16" t="s">
        <v>126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132</v>
      </c>
      <c r="BK148" s="232">
        <f>ROUND(I148*H148,2)</f>
        <v>0</v>
      </c>
      <c r="BL148" s="16" t="s">
        <v>212</v>
      </c>
      <c r="BM148" s="231" t="s">
        <v>387</v>
      </c>
    </row>
    <row r="149" s="2" customFormat="1">
      <c r="A149" s="37"/>
      <c r="B149" s="38"/>
      <c r="C149" s="39"/>
      <c r="D149" s="233" t="s">
        <v>134</v>
      </c>
      <c r="E149" s="39"/>
      <c r="F149" s="234" t="s">
        <v>386</v>
      </c>
      <c r="G149" s="39"/>
      <c r="H149" s="39"/>
      <c r="I149" s="235"/>
      <c r="J149" s="39"/>
      <c r="K149" s="39"/>
      <c r="L149" s="43"/>
      <c r="M149" s="236"/>
      <c r="N149" s="237"/>
      <c r="O149" s="91"/>
      <c r="P149" s="91"/>
      <c r="Q149" s="91"/>
      <c r="R149" s="91"/>
      <c r="S149" s="91"/>
      <c r="T149" s="92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134</v>
      </c>
      <c r="AU149" s="16" t="s">
        <v>83</v>
      </c>
    </row>
    <row r="150" s="13" customFormat="1">
      <c r="A150" s="13"/>
      <c r="B150" s="238"/>
      <c r="C150" s="239"/>
      <c r="D150" s="233" t="s">
        <v>135</v>
      </c>
      <c r="E150" s="240" t="s">
        <v>1</v>
      </c>
      <c r="F150" s="241" t="s">
        <v>388</v>
      </c>
      <c r="G150" s="239"/>
      <c r="H150" s="242">
        <v>57.5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135</v>
      </c>
      <c r="AU150" s="248" t="s">
        <v>83</v>
      </c>
      <c r="AV150" s="13" t="s">
        <v>83</v>
      </c>
      <c r="AW150" s="13" t="s">
        <v>30</v>
      </c>
      <c r="AX150" s="13" t="s">
        <v>81</v>
      </c>
      <c r="AY150" s="248" t="s">
        <v>126</v>
      </c>
    </row>
    <row r="151" s="2" customFormat="1" ht="37.8" customHeight="1">
      <c r="A151" s="37"/>
      <c r="B151" s="38"/>
      <c r="C151" s="219" t="s">
        <v>184</v>
      </c>
      <c r="D151" s="219" t="s">
        <v>128</v>
      </c>
      <c r="E151" s="220" t="s">
        <v>389</v>
      </c>
      <c r="F151" s="221" t="s">
        <v>390</v>
      </c>
      <c r="G151" s="222" t="s">
        <v>262</v>
      </c>
      <c r="H151" s="223">
        <v>13</v>
      </c>
      <c r="I151" s="224"/>
      <c r="J151" s="225">
        <f>ROUND(I151*H151,2)</f>
        <v>0</v>
      </c>
      <c r="K151" s="226"/>
      <c r="L151" s="43"/>
      <c r="M151" s="227" t="s">
        <v>1</v>
      </c>
      <c r="N151" s="228" t="s">
        <v>40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1" t="s">
        <v>212</v>
      </c>
      <c r="AT151" s="231" t="s">
        <v>128</v>
      </c>
      <c r="AU151" s="231" t="s">
        <v>83</v>
      </c>
      <c r="AY151" s="16" t="s">
        <v>126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6" t="s">
        <v>132</v>
      </c>
      <c r="BK151" s="232">
        <f>ROUND(I151*H151,2)</f>
        <v>0</v>
      </c>
      <c r="BL151" s="16" t="s">
        <v>212</v>
      </c>
      <c r="BM151" s="231" t="s">
        <v>391</v>
      </c>
    </row>
    <row r="152" s="2" customFormat="1">
      <c r="A152" s="37"/>
      <c r="B152" s="38"/>
      <c r="C152" s="39"/>
      <c r="D152" s="233" t="s">
        <v>134</v>
      </c>
      <c r="E152" s="39"/>
      <c r="F152" s="234" t="s">
        <v>390</v>
      </c>
      <c r="G152" s="39"/>
      <c r="H152" s="39"/>
      <c r="I152" s="235"/>
      <c r="J152" s="39"/>
      <c r="K152" s="39"/>
      <c r="L152" s="43"/>
      <c r="M152" s="236"/>
      <c r="N152" s="237"/>
      <c r="O152" s="91"/>
      <c r="P152" s="91"/>
      <c r="Q152" s="91"/>
      <c r="R152" s="91"/>
      <c r="S152" s="91"/>
      <c r="T152" s="92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134</v>
      </c>
      <c r="AU152" s="16" t="s">
        <v>83</v>
      </c>
    </row>
    <row r="153" s="13" customFormat="1">
      <c r="A153" s="13"/>
      <c r="B153" s="238"/>
      <c r="C153" s="239"/>
      <c r="D153" s="233" t="s">
        <v>135</v>
      </c>
      <c r="E153" s="240" t="s">
        <v>1</v>
      </c>
      <c r="F153" s="241" t="s">
        <v>196</v>
      </c>
      <c r="G153" s="239"/>
      <c r="H153" s="242">
        <v>13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135</v>
      </c>
      <c r="AU153" s="248" t="s">
        <v>83</v>
      </c>
      <c r="AV153" s="13" t="s">
        <v>83</v>
      </c>
      <c r="AW153" s="13" t="s">
        <v>30</v>
      </c>
      <c r="AX153" s="13" t="s">
        <v>81</v>
      </c>
      <c r="AY153" s="248" t="s">
        <v>126</v>
      </c>
    </row>
    <row r="154" s="2" customFormat="1" ht="24.15" customHeight="1">
      <c r="A154" s="37"/>
      <c r="B154" s="38"/>
      <c r="C154" s="253" t="s">
        <v>190</v>
      </c>
      <c r="D154" s="253" t="s">
        <v>356</v>
      </c>
      <c r="E154" s="254" t="s">
        <v>392</v>
      </c>
      <c r="F154" s="255" t="s">
        <v>393</v>
      </c>
      <c r="G154" s="256" t="s">
        <v>262</v>
      </c>
      <c r="H154" s="257">
        <v>14.949999999999999</v>
      </c>
      <c r="I154" s="258"/>
      <c r="J154" s="259">
        <f>ROUND(I154*H154,2)</f>
        <v>0</v>
      </c>
      <c r="K154" s="260"/>
      <c r="L154" s="261"/>
      <c r="M154" s="262" t="s">
        <v>1</v>
      </c>
      <c r="N154" s="263" t="s">
        <v>40</v>
      </c>
      <c r="O154" s="91"/>
      <c r="P154" s="229">
        <f>O154*H154</f>
        <v>0</v>
      </c>
      <c r="Q154" s="229">
        <v>0.00016000000000000001</v>
      </c>
      <c r="R154" s="229">
        <f>Q154*H154</f>
        <v>0.002392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299</v>
      </c>
      <c r="AT154" s="231" t="s">
        <v>356</v>
      </c>
      <c r="AU154" s="231" t="s">
        <v>83</v>
      </c>
      <c r="AY154" s="16" t="s">
        <v>126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132</v>
      </c>
      <c r="BK154" s="232">
        <f>ROUND(I154*H154,2)</f>
        <v>0</v>
      </c>
      <c r="BL154" s="16" t="s">
        <v>212</v>
      </c>
      <c r="BM154" s="231" t="s">
        <v>394</v>
      </c>
    </row>
    <row r="155" s="2" customFormat="1">
      <c r="A155" s="37"/>
      <c r="B155" s="38"/>
      <c r="C155" s="39"/>
      <c r="D155" s="233" t="s">
        <v>134</v>
      </c>
      <c r="E155" s="39"/>
      <c r="F155" s="234" t="s">
        <v>393</v>
      </c>
      <c r="G155" s="39"/>
      <c r="H155" s="39"/>
      <c r="I155" s="235"/>
      <c r="J155" s="39"/>
      <c r="K155" s="39"/>
      <c r="L155" s="43"/>
      <c r="M155" s="236"/>
      <c r="N155" s="237"/>
      <c r="O155" s="91"/>
      <c r="P155" s="91"/>
      <c r="Q155" s="91"/>
      <c r="R155" s="91"/>
      <c r="S155" s="91"/>
      <c r="T155" s="92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134</v>
      </c>
      <c r="AU155" s="16" t="s">
        <v>83</v>
      </c>
    </row>
    <row r="156" s="13" customFormat="1">
      <c r="A156" s="13"/>
      <c r="B156" s="238"/>
      <c r="C156" s="239"/>
      <c r="D156" s="233" t="s">
        <v>135</v>
      </c>
      <c r="E156" s="240" t="s">
        <v>1</v>
      </c>
      <c r="F156" s="241" t="s">
        <v>395</v>
      </c>
      <c r="G156" s="239"/>
      <c r="H156" s="242">
        <v>14.949999999999999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135</v>
      </c>
      <c r="AU156" s="248" t="s">
        <v>83</v>
      </c>
      <c r="AV156" s="13" t="s">
        <v>83</v>
      </c>
      <c r="AW156" s="13" t="s">
        <v>30</v>
      </c>
      <c r="AX156" s="13" t="s">
        <v>81</v>
      </c>
      <c r="AY156" s="248" t="s">
        <v>126</v>
      </c>
    </row>
    <row r="157" s="2" customFormat="1" ht="44.25" customHeight="1">
      <c r="A157" s="37"/>
      <c r="B157" s="38"/>
      <c r="C157" s="219" t="s">
        <v>196</v>
      </c>
      <c r="D157" s="219" t="s">
        <v>128</v>
      </c>
      <c r="E157" s="220" t="s">
        <v>396</v>
      </c>
      <c r="F157" s="221" t="s">
        <v>397</v>
      </c>
      <c r="G157" s="222" t="s">
        <v>262</v>
      </c>
      <c r="H157" s="223">
        <v>5</v>
      </c>
      <c r="I157" s="224"/>
      <c r="J157" s="225">
        <f>ROUND(I157*H157,2)</f>
        <v>0</v>
      </c>
      <c r="K157" s="226"/>
      <c r="L157" s="43"/>
      <c r="M157" s="227" t="s">
        <v>1</v>
      </c>
      <c r="N157" s="228" t="s">
        <v>40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1" t="s">
        <v>212</v>
      </c>
      <c r="AT157" s="231" t="s">
        <v>128</v>
      </c>
      <c r="AU157" s="231" t="s">
        <v>83</v>
      </c>
      <c r="AY157" s="16" t="s">
        <v>126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6" t="s">
        <v>132</v>
      </c>
      <c r="BK157" s="232">
        <f>ROUND(I157*H157,2)</f>
        <v>0</v>
      </c>
      <c r="BL157" s="16" t="s">
        <v>212</v>
      </c>
      <c r="BM157" s="231" t="s">
        <v>398</v>
      </c>
    </row>
    <row r="158" s="2" customFormat="1">
      <c r="A158" s="37"/>
      <c r="B158" s="38"/>
      <c r="C158" s="39"/>
      <c r="D158" s="233" t="s">
        <v>134</v>
      </c>
      <c r="E158" s="39"/>
      <c r="F158" s="234" t="s">
        <v>397</v>
      </c>
      <c r="G158" s="39"/>
      <c r="H158" s="39"/>
      <c r="I158" s="235"/>
      <c r="J158" s="39"/>
      <c r="K158" s="39"/>
      <c r="L158" s="43"/>
      <c r="M158" s="236"/>
      <c r="N158" s="237"/>
      <c r="O158" s="91"/>
      <c r="P158" s="91"/>
      <c r="Q158" s="91"/>
      <c r="R158" s="91"/>
      <c r="S158" s="91"/>
      <c r="T158" s="92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134</v>
      </c>
      <c r="AU158" s="16" t="s">
        <v>83</v>
      </c>
    </row>
    <row r="159" s="13" customFormat="1">
      <c r="A159" s="13"/>
      <c r="B159" s="238"/>
      <c r="C159" s="239"/>
      <c r="D159" s="233" t="s">
        <v>135</v>
      </c>
      <c r="E159" s="240" t="s">
        <v>1</v>
      </c>
      <c r="F159" s="241" t="s">
        <v>151</v>
      </c>
      <c r="G159" s="239"/>
      <c r="H159" s="242">
        <v>5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135</v>
      </c>
      <c r="AU159" s="248" t="s">
        <v>83</v>
      </c>
      <c r="AV159" s="13" t="s">
        <v>83</v>
      </c>
      <c r="AW159" s="13" t="s">
        <v>30</v>
      </c>
      <c r="AX159" s="13" t="s">
        <v>81</v>
      </c>
      <c r="AY159" s="248" t="s">
        <v>126</v>
      </c>
    </row>
    <row r="160" s="2" customFormat="1" ht="24.15" customHeight="1">
      <c r="A160" s="37"/>
      <c r="B160" s="38"/>
      <c r="C160" s="253" t="s">
        <v>202</v>
      </c>
      <c r="D160" s="253" t="s">
        <v>356</v>
      </c>
      <c r="E160" s="254" t="s">
        <v>399</v>
      </c>
      <c r="F160" s="255" t="s">
        <v>400</v>
      </c>
      <c r="G160" s="256" t="s">
        <v>262</v>
      </c>
      <c r="H160" s="257">
        <v>5.75</v>
      </c>
      <c r="I160" s="258"/>
      <c r="J160" s="259">
        <f>ROUND(I160*H160,2)</f>
        <v>0</v>
      </c>
      <c r="K160" s="260"/>
      <c r="L160" s="261"/>
      <c r="M160" s="262" t="s">
        <v>1</v>
      </c>
      <c r="N160" s="263" t="s">
        <v>40</v>
      </c>
      <c r="O160" s="91"/>
      <c r="P160" s="229">
        <f>O160*H160</f>
        <v>0</v>
      </c>
      <c r="Q160" s="229">
        <v>0.00191</v>
      </c>
      <c r="R160" s="229">
        <f>Q160*H160</f>
        <v>0.010982500000000001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299</v>
      </c>
      <c r="AT160" s="231" t="s">
        <v>356</v>
      </c>
      <c r="AU160" s="231" t="s">
        <v>83</v>
      </c>
      <c r="AY160" s="16" t="s">
        <v>126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132</v>
      </c>
      <c r="BK160" s="232">
        <f>ROUND(I160*H160,2)</f>
        <v>0</v>
      </c>
      <c r="BL160" s="16" t="s">
        <v>212</v>
      </c>
      <c r="BM160" s="231" t="s">
        <v>401</v>
      </c>
    </row>
    <row r="161" s="2" customFormat="1">
      <c r="A161" s="37"/>
      <c r="B161" s="38"/>
      <c r="C161" s="39"/>
      <c r="D161" s="233" t="s">
        <v>134</v>
      </c>
      <c r="E161" s="39"/>
      <c r="F161" s="234" t="s">
        <v>400</v>
      </c>
      <c r="G161" s="39"/>
      <c r="H161" s="39"/>
      <c r="I161" s="235"/>
      <c r="J161" s="39"/>
      <c r="K161" s="39"/>
      <c r="L161" s="43"/>
      <c r="M161" s="236"/>
      <c r="N161" s="237"/>
      <c r="O161" s="91"/>
      <c r="P161" s="91"/>
      <c r="Q161" s="91"/>
      <c r="R161" s="91"/>
      <c r="S161" s="91"/>
      <c r="T161" s="9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134</v>
      </c>
      <c r="AU161" s="16" t="s">
        <v>83</v>
      </c>
    </row>
    <row r="162" s="13" customFormat="1">
      <c r="A162" s="13"/>
      <c r="B162" s="238"/>
      <c r="C162" s="239"/>
      <c r="D162" s="233" t="s">
        <v>135</v>
      </c>
      <c r="E162" s="240" t="s">
        <v>1</v>
      </c>
      <c r="F162" s="241" t="s">
        <v>402</v>
      </c>
      <c r="G162" s="239"/>
      <c r="H162" s="242">
        <v>5.75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135</v>
      </c>
      <c r="AU162" s="248" t="s">
        <v>83</v>
      </c>
      <c r="AV162" s="13" t="s">
        <v>83</v>
      </c>
      <c r="AW162" s="13" t="s">
        <v>30</v>
      </c>
      <c r="AX162" s="13" t="s">
        <v>81</v>
      </c>
      <c r="AY162" s="248" t="s">
        <v>126</v>
      </c>
    </row>
    <row r="163" s="2" customFormat="1" ht="44.25" customHeight="1">
      <c r="A163" s="37"/>
      <c r="B163" s="38"/>
      <c r="C163" s="219" t="s">
        <v>8</v>
      </c>
      <c r="D163" s="219" t="s">
        <v>128</v>
      </c>
      <c r="E163" s="220" t="s">
        <v>403</v>
      </c>
      <c r="F163" s="221" t="s">
        <v>404</v>
      </c>
      <c r="G163" s="222" t="s">
        <v>262</v>
      </c>
      <c r="H163" s="223">
        <v>10</v>
      </c>
      <c r="I163" s="224"/>
      <c r="J163" s="225">
        <f>ROUND(I163*H163,2)</f>
        <v>0</v>
      </c>
      <c r="K163" s="226"/>
      <c r="L163" s="43"/>
      <c r="M163" s="227" t="s">
        <v>1</v>
      </c>
      <c r="N163" s="228" t="s">
        <v>40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212</v>
      </c>
      <c r="AT163" s="231" t="s">
        <v>128</v>
      </c>
      <c r="AU163" s="231" t="s">
        <v>83</v>
      </c>
      <c r="AY163" s="16" t="s">
        <v>126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132</v>
      </c>
      <c r="BK163" s="232">
        <f>ROUND(I163*H163,2)</f>
        <v>0</v>
      </c>
      <c r="BL163" s="16" t="s">
        <v>212</v>
      </c>
      <c r="BM163" s="231" t="s">
        <v>405</v>
      </c>
    </row>
    <row r="164" s="2" customFormat="1">
      <c r="A164" s="37"/>
      <c r="B164" s="38"/>
      <c r="C164" s="39"/>
      <c r="D164" s="233" t="s">
        <v>134</v>
      </c>
      <c r="E164" s="39"/>
      <c r="F164" s="234" t="s">
        <v>404</v>
      </c>
      <c r="G164" s="39"/>
      <c r="H164" s="39"/>
      <c r="I164" s="235"/>
      <c r="J164" s="39"/>
      <c r="K164" s="39"/>
      <c r="L164" s="43"/>
      <c r="M164" s="236"/>
      <c r="N164" s="237"/>
      <c r="O164" s="91"/>
      <c r="P164" s="91"/>
      <c r="Q164" s="91"/>
      <c r="R164" s="91"/>
      <c r="S164" s="91"/>
      <c r="T164" s="92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134</v>
      </c>
      <c r="AU164" s="16" t="s">
        <v>83</v>
      </c>
    </row>
    <row r="165" s="13" customFormat="1">
      <c r="A165" s="13"/>
      <c r="B165" s="238"/>
      <c r="C165" s="239"/>
      <c r="D165" s="233" t="s">
        <v>135</v>
      </c>
      <c r="E165" s="240" t="s">
        <v>1</v>
      </c>
      <c r="F165" s="241" t="s">
        <v>178</v>
      </c>
      <c r="G165" s="239"/>
      <c r="H165" s="242">
        <v>10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135</v>
      </c>
      <c r="AU165" s="248" t="s">
        <v>83</v>
      </c>
      <c r="AV165" s="13" t="s">
        <v>83</v>
      </c>
      <c r="AW165" s="13" t="s">
        <v>30</v>
      </c>
      <c r="AX165" s="13" t="s">
        <v>81</v>
      </c>
      <c r="AY165" s="248" t="s">
        <v>126</v>
      </c>
    </row>
    <row r="166" s="2" customFormat="1" ht="16.5" customHeight="1">
      <c r="A166" s="37"/>
      <c r="B166" s="38"/>
      <c r="C166" s="253" t="s">
        <v>212</v>
      </c>
      <c r="D166" s="253" t="s">
        <v>356</v>
      </c>
      <c r="E166" s="254" t="s">
        <v>406</v>
      </c>
      <c r="F166" s="255" t="s">
        <v>407</v>
      </c>
      <c r="G166" s="256" t="s">
        <v>262</v>
      </c>
      <c r="H166" s="257">
        <v>11.5</v>
      </c>
      <c r="I166" s="258"/>
      <c r="J166" s="259">
        <f>ROUND(I166*H166,2)</f>
        <v>0</v>
      </c>
      <c r="K166" s="260"/>
      <c r="L166" s="261"/>
      <c r="M166" s="262" t="s">
        <v>1</v>
      </c>
      <c r="N166" s="263" t="s">
        <v>40</v>
      </c>
      <c r="O166" s="91"/>
      <c r="P166" s="229">
        <f>O166*H166</f>
        <v>0</v>
      </c>
      <c r="Q166" s="229">
        <v>0.00025000000000000001</v>
      </c>
      <c r="R166" s="229">
        <f>Q166*H166</f>
        <v>0.002875</v>
      </c>
      <c r="S166" s="229">
        <v>0</v>
      </c>
      <c r="T166" s="23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299</v>
      </c>
      <c r="AT166" s="231" t="s">
        <v>356</v>
      </c>
      <c r="AU166" s="231" t="s">
        <v>83</v>
      </c>
      <c r="AY166" s="16" t="s">
        <v>126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132</v>
      </c>
      <c r="BK166" s="232">
        <f>ROUND(I166*H166,2)</f>
        <v>0</v>
      </c>
      <c r="BL166" s="16" t="s">
        <v>212</v>
      </c>
      <c r="BM166" s="231" t="s">
        <v>408</v>
      </c>
    </row>
    <row r="167" s="2" customFormat="1">
      <c r="A167" s="37"/>
      <c r="B167" s="38"/>
      <c r="C167" s="39"/>
      <c r="D167" s="233" t="s">
        <v>134</v>
      </c>
      <c r="E167" s="39"/>
      <c r="F167" s="234" t="s">
        <v>407</v>
      </c>
      <c r="G167" s="39"/>
      <c r="H167" s="39"/>
      <c r="I167" s="235"/>
      <c r="J167" s="39"/>
      <c r="K167" s="39"/>
      <c r="L167" s="43"/>
      <c r="M167" s="236"/>
      <c r="N167" s="237"/>
      <c r="O167" s="91"/>
      <c r="P167" s="91"/>
      <c r="Q167" s="91"/>
      <c r="R167" s="91"/>
      <c r="S167" s="91"/>
      <c r="T167" s="92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134</v>
      </c>
      <c r="AU167" s="16" t="s">
        <v>83</v>
      </c>
    </row>
    <row r="168" s="13" customFormat="1">
      <c r="A168" s="13"/>
      <c r="B168" s="238"/>
      <c r="C168" s="239"/>
      <c r="D168" s="233" t="s">
        <v>135</v>
      </c>
      <c r="E168" s="240" t="s">
        <v>1</v>
      </c>
      <c r="F168" s="241" t="s">
        <v>409</v>
      </c>
      <c r="G168" s="239"/>
      <c r="H168" s="242">
        <v>11.5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135</v>
      </c>
      <c r="AU168" s="248" t="s">
        <v>83</v>
      </c>
      <c r="AV168" s="13" t="s">
        <v>83</v>
      </c>
      <c r="AW168" s="13" t="s">
        <v>30</v>
      </c>
      <c r="AX168" s="13" t="s">
        <v>81</v>
      </c>
      <c r="AY168" s="248" t="s">
        <v>126</v>
      </c>
    </row>
    <row r="169" s="2" customFormat="1" ht="44.25" customHeight="1">
      <c r="A169" s="37"/>
      <c r="B169" s="38"/>
      <c r="C169" s="219" t="s">
        <v>217</v>
      </c>
      <c r="D169" s="219" t="s">
        <v>128</v>
      </c>
      <c r="E169" s="220" t="s">
        <v>410</v>
      </c>
      <c r="F169" s="221" t="s">
        <v>411</v>
      </c>
      <c r="G169" s="222" t="s">
        <v>262</v>
      </c>
      <c r="H169" s="223">
        <v>13</v>
      </c>
      <c r="I169" s="224"/>
      <c r="J169" s="225">
        <f>ROUND(I169*H169,2)</f>
        <v>0</v>
      </c>
      <c r="K169" s="226"/>
      <c r="L169" s="43"/>
      <c r="M169" s="227" t="s">
        <v>1</v>
      </c>
      <c r="N169" s="228" t="s">
        <v>40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212</v>
      </c>
      <c r="AT169" s="231" t="s">
        <v>128</v>
      </c>
      <c r="AU169" s="231" t="s">
        <v>83</v>
      </c>
      <c r="AY169" s="16" t="s">
        <v>126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132</v>
      </c>
      <c r="BK169" s="232">
        <f>ROUND(I169*H169,2)</f>
        <v>0</v>
      </c>
      <c r="BL169" s="16" t="s">
        <v>212</v>
      </c>
      <c r="BM169" s="231" t="s">
        <v>412</v>
      </c>
    </row>
    <row r="170" s="2" customFormat="1">
      <c r="A170" s="37"/>
      <c r="B170" s="38"/>
      <c r="C170" s="39"/>
      <c r="D170" s="233" t="s">
        <v>134</v>
      </c>
      <c r="E170" s="39"/>
      <c r="F170" s="234" t="s">
        <v>411</v>
      </c>
      <c r="G170" s="39"/>
      <c r="H170" s="39"/>
      <c r="I170" s="235"/>
      <c r="J170" s="39"/>
      <c r="K170" s="39"/>
      <c r="L170" s="43"/>
      <c r="M170" s="236"/>
      <c r="N170" s="237"/>
      <c r="O170" s="91"/>
      <c r="P170" s="91"/>
      <c r="Q170" s="91"/>
      <c r="R170" s="91"/>
      <c r="S170" s="91"/>
      <c r="T170" s="92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134</v>
      </c>
      <c r="AU170" s="16" t="s">
        <v>83</v>
      </c>
    </row>
    <row r="171" s="13" customFormat="1">
      <c r="A171" s="13"/>
      <c r="B171" s="238"/>
      <c r="C171" s="239"/>
      <c r="D171" s="233" t="s">
        <v>135</v>
      </c>
      <c r="E171" s="240" t="s">
        <v>1</v>
      </c>
      <c r="F171" s="241" t="s">
        <v>196</v>
      </c>
      <c r="G171" s="239"/>
      <c r="H171" s="242">
        <v>13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135</v>
      </c>
      <c r="AU171" s="248" t="s">
        <v>83</v>
      </c>
      <c r="AV171" s="13" t="s">
        <v>83</v>
      </c>
      <c r="AW171" s="13" t="s">
        <v>30</v>
      </c>
      <c r="AX171" s="13" t="s">
        <v>81</v>
      </c>
      <c r="AY171" s="248" t="s">
        <v>126</v>
      </c>
    </row>
    <row r="172" s="2" customFormat="1" ht="24.15" customHeight="1">
      <c r="A172" s="37"/>
      <c r="B172" s="38"/>
      <c r="C172" s="253" t="s">
        <v>221</v>
      </c>
      <c r="D172" s="253" t="s">
        <v>356</v>
      </c>
      <c r="E172" s="254" t="s">
        <v>413</v>
      </c>
      <c r="F172" s="255" t="s">
        <v>414</v>
      </c>
      <c r="G172" s="256" t="s">
        <v>262</v>
      </c>
      <c r="H172" s="257">
        <v>14.949999999999999</v>
      </c>
      <c r="I172" s="258"/>
      <c r="J172" s="259">
        <f>ROUND(I172*H172,2)</f>
        <v>0</v>
      </c>
      <c r="K172" s="260"/>
      <c r="L172" s="261"/>
      <c r="M172" s="262" t="s">
        <v>1</v>
      </c>
      <c r="N172" s="263" t="s">
        <v>40</v>
      </c>
      <c r="O172" s="91"/>
      <c r="P172" s="229">
        <f>O172*H172</f>
        <v>0</v>
      </c>
      <c r="Q172" s="229">
        <v>0.00052999999999999998</v>
      </c>
      <c r="R172" s="229">
        <f>Q172*H172</f>
        <v>0.0079235</v>
      </c>
      <c r="S172" s="229">
        <v>0</v>
      </c>
      <c r="T172" s="23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1" t="s">
        <v>299</v>
      </c>
      <c r="AT172" s="231" t="s">
        <v>356</v>
      </c>
      <c r="AU172" s="231" t="s">
        <v>83</v>
      </c>
      <c r="AY172" s="16" t="s">
        <v>126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6" t="s">
        <v>132</v>
      </c>
      <c r="BK172" s="232">
        <f>ROUND(I172*H172,2)</f>
        <v>0</v>
      </c>
      <c r="BL172" s="16" t="s">
        <v>212</v>
      </c>
      <c r="BM172" s="231" t="s">
        <v>415</v>
      </c>
    </row>
    <row r="173" s="2" customFormat="1">
      <c r="A173" s="37"/>
      <c r="B173" s="38"/>
      <c r="C173" s="39"/>
      <c r="D173" s="233" t="s">
        <v>134</v>
      </c>
      <c r="E173" s="39"/>
      <c r="F173" s="234" t="s">
        <v>414</v>
      </c>
      <c r="G173" s="39"/>
      <c r="H173" s="39"/>
      <c r="I173" s="235"/>
      <c r="J173" s="39"/>
      <c r="K173" s="39"/>
      <c r="L173" s="43"/>
      <c r="M173" s="236"/>
      <c r="N173" s="237"/>
      <c r="O173" s="91"/>
      <c r="P173" s="91"/>
      <c r="Q173" s="91"/>
      <c r="R173" s="91"/>
      <c r="S173" s="91"/>
      <c r="T173" s="92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134</v>
      </c>
      <c r="AU173" s="16" t="s">
        <v>83</v>
      </c>
    </row>
    <row r="174" s="13" customFormat="1">
      <c r="A174" s="13"/>
      <c r="B174" s="238"/>
      <c r="C174" s="239"/>
      <c r="D174" s="233" t="s">
        <v>135</v>
      </c>
      <c r="E174" s="240" t="s">
        <v>1</v>
      </c>
      <c r="F174" s="241" t="s">
        <v>395</v>
      </c>
      <c r="G174" s="239"/>
      <c r="H174" s="242">
        <v>14.949999999999999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135</v>
      </c>
      <c r="AU174" s="248" t="s">
        <v>83</v>
      </c>
      <c r="AV174" s="13" t="s">
        <v>83</v>
      </c>
      <c r="AW174" s="13" t="s">
        <v>30</v>
      </c>
      <c r="AX174" s="13" t="s">
        <v>81</v>
      </c>
      <c r="AY174" s="248" t="s">
        <v>126</v>
      </c>
    </row>
    <row r="175" s="2" customFormat="1" ht="33" customHeight="1">
      <c r="A175" s="37"/>
      <c r="B175" s="38"/>
      <c r="C175" s="219" t="s">
        <v>227</v>
      </c>
      <c r="D175" s="219" t="s">
        <v>128</v>
      </c>
      <c r="E175" s="220" t="s">
        <v>416</v>
      </c>
      <c r="F175" s="221" t="s">
        <v>417</v>
      </c>
      <c r="G175" s="222" t="s">
        <v>262</v>
      </c>
      <c r="H175" s="223">
        <v>97</v>
      </c>
      <c r="I175" s="224"/>
      <c r="J175" s="225">
        <f>ROUND(I175*H175,2)</f>
        <v>0</v>
      </c>
      <c r="K175" s="226"/>
      <c r="L175" s="43"/>
      <c r="M175" s="227" t="s">
        <v>1</v>
      </c>
      <c r="N175" s="228" t="s">
        <v>40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1" t="s">
        <v>212</v>
      </c>
      <c r="AT175" s="231" t="s">
        <v>128</v>
      </c>
      <c r="AU175" s="231" t="s">
        <v>83</v>
      </c>
      <c r="AY175" s="16" t="s">
        <v>126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6" t="s">
        <v>132</v>
      </c>
      <c r="BK175" s="232">
        <f>ROUND(I175*H175,2)</f>
        <v>0</v>
      </c>
      <c r="BL175" s="16" t="s">
        <v>212</v>
      </c>
      <c r="BM175" s="231" t="s">
        <v>418</v>
      </c>
    </row>
    <row r="176" s="2" customFormat="1">
      <c r="A176" s="37"/>
      <c r="B176" s="38"/>
      <c r="C176" s="39"/>
      <c r="D176" s="233" t="s">
        <v>134</v>
      </c>
      <c r="E176" s="39"/>
      <c r="F176" s="234" t="s">
        <v>417</v>
      </c>
      <c r="G176" s="39"/>
      <c r="H176" s="39"/>
      <c r="I176" s="235"/>
      <c r="J176" s="39"/>
      <c r="K176" s="39"/>
      <c r="L176" s="43"/>
      <c r="M176" s="236"/>
      <c r="N176" s="237"/>
      <c r="O176" s="91"/>
      <c r="P176" s="91"/>
      <c r="Q176" s="91"/>
      <c r="R176" s="91"/>
      <c r="S176" s="91"/>
      <c r="T176" s="92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134</v>
      </c>
      <c r="AU176" s="16" t="s">
        <v>83</v>
      </c>
    </row>
    <row r="177" s="13" customFormat="1">
      <c r="A177" s="13"/>
      <c r="B177" s="238"/>
      <c r="C177" s="239"/>
      <c r="D177" s="233" t="s">
        <v>135</v>
      </c>
      <c r="E177" s="240" t="s">
        <v>1</v>
      </c>
      <c r="F177" s="241" t="s">
        <v>419</v>
      </c>
      <c r="G177" s="239"/>
      <c r="H177" s="242">
        <v>97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135</v>
      </c>
      <c r="AU177" s="248" t="s">
        <v>83</v>
      </c>
      <c r="AV177" s="13" t="s">
        <v>83</v>
      </c>
      <c r="AW177" s="13" t="s">
        <v>30</v>
      </c>
      <c r="AX177" s="13" t="s">
        <v>81</v>
      </c>
      <c r="AY177" s="248" t="s">
        <v>126</v>
      </c>
    </row>
    <row r="178" s="2" customFormat="1" ht="33" customHeight="1">
      <c r="A178" s="37"/>
      <c r="B178" s="38"/>
      <c r="C178" s="219" t="s">
        <v>233</v>
      </c>
      <c r="D178" s="219" t="s">
        <v>128</v>
      </c>
      <c r="E178" s="220" t="s">
        <v>420</v>
      </c>
      <c r="F178" s="221" t="s">
        <v>421</v>
      </c>
      <c r="G178" s="222" t="s">
        <v>247</v>
      </c>
      <c r="H178" s="223">
        <v>74</v>
      </c>
      <c r="I178" s="224"/>
      <c r="J178" s="225">
        <f>ROUND(I178*H178,2)</f>
        <v>0</v>
      </c>
      <c r="K178" s="226"/>
      <c r="L178" s="43"/>
      <c r="M178" s="227" t="s">
        <v>1</v>
      </c>
      <c r="N178" s="228" t="s">
        <v>40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1" t="s">
        <v>212</v>
      </c>
      <c r="AT178" s="231" t="s">
        <v>128</v>
      </c>
      <c r="AU178" s="231" t="s">
        <v>83</v>
      </c>
      <c r="AY178" s="16" t="s">
        <v>126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6" t="s">
        <v>132</v>
      </c>
      <c r="BK178" s="232">
        <f>ROUND(I178*H178,2)</f>
        <v>0</v>
      </c>
      <c r="BL178" s="16" t="s">
        <v>212</v>
      </c>
      <c r="BM178" s="231" t="s">
        <v>422</v>
      </c>
    </row>
    <row r="179" s="2" customFormat="1">
      <c r="A179" s="37"/>
      <c r="B179" s="38"/>
      <c r="C179" s="39"/>
      <c r="D179" s="233" t="s">
        <v>134</v>
      </c>
      <c r="E179" s="39"/>
      <c r="F179" s="234" t="s">
        <v>421</v>
      </c>
      <c r="G179" s="39"/>
      <c r="H179" s="39"/>
      <c r="I179" s="235"/>
      <c r="J179" s="39"/>
      <c r="K179" s="39"/>
      <c r="L179" s="43"/>
      <c r="M179" s="236"/>
      <c r="N179" s="237"/>
      <c r="O179" s="91"/>
      <c r="P179" s="91"/>
      <c r="Q179" s="91"/>
      <c r="R179" s="91"/>
      <c r="S179" s="91"/>
      <c r="T179" s="92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134</v>
      </c>
      <c r="AU179" s="16" t="s">
        <v>83</v>
      </c>
    </row>
    <row r="180" s="13" customFormat="1">
      <c r="A180" s="13"/>
      <c r="B180" s="238"/>
      <c r="C180" s="239"/>
      <c r="D180" s="233" t="s">
        <v>135</v>
      </c>
      <c r="E180" s="240" t="s">
        <v>1</v>
      </c>
      <c r="F180" s="241" t="s">
        <v>423</v>
      </c>
      <c r="G180" s="239"/>
      <c r="H180" s="242">
        <v>74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135</v>
      </c>
      <c r="AU180" s="248" t="s">
        <v>83</v>
      </c>
      <c r="AV180" s="13" t="s">
        <v>83</v>
      </c>
      <c r="AW180" s="13" t="s">
        <v>30</v>
      </c>
      <c r="AX180" s="13" t="s">
        <v>81</v>
      </c>
      <c r="AY180" s="248" t="s">
        <v>126</v>
      </c>
    </row>
    <row r="181" s="2" customFormat="1" ht="33" customHeight="1">
      <c r="A181" s="37"/>
      <c r="B181" s="38"/>
      <c r="C181" s="219" t="s">
        <v>7</v>
      </c>
      <c r="D181" s="219" t="s">
        <v>128</v>
      </c>
      <c r="E181" s="220" t="s">
        <v>420</v>
      </c>
      <c r="F181" s="221" t="s">
        <v>421</v>
      </c>
      <c r="G181" s="222" t="s">
        <v>247</v>
      </c>
      <c r="H181" s="223">
        <v>3</v>
      </c>
      <c r="I181" s="224"/>
      <c r="J181" s="225">
        <f>ROUND(I181*H181,2)</f>
        <v>0</v>
      </c>
      <c r="K181" s="226"/>
      <c r="L181" s="43"/>
      <c r="M181" s="227" t="s">
        <v>1</v>
      </c>
      <c r="N181" s="228" t="s">
        <v>40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1" t="s">
        <v>212</v>
      </c>
      <c r="AT181" s="231" t="s">
        <v>128</v>
      </c>
      <c r="AU181" s="231" t="s">
        <v>83</v>
      </c>
      <c r="AY181" s="16" t="s">
        <v>126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6" t="s">
        <v>132</v>
      </c>
      <c r="BK181" s="232">
        <f>ROUND(I181*H181,2)</f>
        <v>0</v>
      </c>
      <c r="BL181" s="16" t="s">
        <v>212</v>
      </c>
      <c r="BM181" s="231" t="s">
        <v>424</v>
      </c>
    </row>
    <row r="182" s="2" customFormat="1">
      <c r="A182" s="37"/>
      <c r="B182" s="38"/>
      <c r="C182" s="39"/>
      <c r="D182" s="233" t="s">
        <v>134</v>
      </c>
      <c r="E182" s="39"/>
      <c r="F182" s="234" t="s">
        <v>421</v>
      </c>
      <c r="G182" s="39"/>
      <c r="H182" s="39"/>
      <c r="I182" s="235"/>
      <c r="J182" s="39"/>
      <c r="K182" s="39"/>
      <c r="L182" s="43"/>
      <c r="M182" s="236"/>
      <c r="N182" s="237"/>
      <c r="O182" s="91"/>
      <c r="P182" s="91"/>
      <c r="Q182" s="91"/>
      <c r="R182" s="91"/>
      <c r="S182" s="91"/>
      <c r="T182" s="92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134</v>
      </c>
      <c r="AU182" s="16" t="s">
        <v>83</v>
      </c>
    </row>
    <row r="183" s="2" customFormat="1" ht="33" customHeight="1">
      <c r="A183" s="37"/>
      <c r="B183" s="38"/>
      <c r="C183" s="219" t="s">
        <v>244</v>
      </c>
      <c r="D183" s="219" t="s">
        <v>128</v>
      </c>
      <c r="E183" s="220" t="s">
        <v>425</v>
      </c>
      <c r="F183" s="221" t="s">
        <v>426</v>
      </c>
      <c r="G183" s="222" t="s">
        <v>247</v>
      </c>
      <c r="H183" s="223">
        <v>20</v>
      </c>
      <c r="I183" s="224"/>
      <c r="J183" s="225">
        <f>ROUND(I183*H183,2)</f>
        <v>0</v>
      </c>
      <c r="K183" s="226"/>
      <c r="L183" s="43"/>
      <c r="M183" s="227" t="s">
        <v>1</v>
      </c>
      <c r="N183" s="228" t="s">
        <v>40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1" t="s">
        <v>212</v>
      </c>
      <c r="AT183" s="231" t="s">
        <v>128</v>
      </c>
      <c r="AU183" s="231" t="s">
        <v>83</v>
      </c>
      <c r="AY183" s="16" t="s">
        <v>126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6" t="s">
        <v>132</v>
      </c>
      <c r="BK183" s="232">
        <f>ROUND(I183*H183,2)</f>
        <v>0</v>
      </c>
      <c r="BL183" s="16" t="s">
        <v>212</v>
      </c>
      <c r="BM183" s="231" t="s">
        <v>427</v>
      </c>
    </row>
    <row r="184" s="2" customFormat="1">
      <c r="A184" s="37"/>
      <c r="B184" s="38"/>
      <c r="C184" s="39"/>
      <c r="D184" s="233" t="s">
        <v>134</v>
      </c>
      <c r="E184" s="39"/>
      <c r="F184" s="234" t="s">
        <v>426</v>
      </c>
      <c r="G184" s="39"/>
      <c r="H184" s="39"/>
      <c r="I184" s="235"/>
      <c r="J184" s="39"/>
      <c r="K184" s="39"/>
      <c r="L184" s="43"/>
      <c r="M184" s="236"/>
      <c r="N184" s="237"/>
      <c r="O184" s="91"/>
      <c r="P184" s="91"/>
      <c r="Q184" s="91"/>
      <c r="R184" s="91"/>
      <c r="S184" s="91"/>
      <c r="T184" s="92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134</v>
      </c>
      <c r="AU184" s="16" t="s">
        <v>83</v>
      </c>
    </row>
    <row r="185" s="13" customFormat="1">
      <c r="A185" s="13"/>
      <c r="B185" s="238"/>
      <c r="C185" s="239"/>
      <c r="D185" s="233" t="s">
        <v>135</v>
      </c>
      <c r="E185" s="240" t="s">
        <v>1</v>
      </c>
      <c r="F185" s="241" t="s">
        <v>233</v>
      </c>
      <c r="G185" s="239"/>
      <c r="H185" s="242">
        <v>20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135</v>
      </c>
      <c r="AU185" s="248" t="s">
        <v>83</v>
      </c>
      <c r="AV185" s="13" t="s">
        <v>83</v>
      </c>
      <c r="AW185" s="13" t="s">
        <v>30</v>
      </c>
      <c r="AX185" s="13" t="s">
        <v>81</v>
      </c>
      <c r="AY185" s="248" t="s">
        <v>126</v>
      </c>
    </row>
    <row r="186" s="2" customFormat="1" ht="33" customHeight="1">
      <c r="A186" s="37"/>
      <c r="B186" s="38"/>
      <c r="C186" s="219" t="s">
        <v>250</v>
      </c>
      <c r="D186" s="219" t="s">
        <v>128</v>
      </c>
      <c r="E186" s="220" t="s">
        <v>428</v>
      </c>
      <c r="F186" s="221" t="s">
        <v>429</v>
      </c>
      <c r="G186" s="222" t="s">
        <v>247</v>
      </c>
      <c r="H186" s="223">
        <v>4</v>
      </c>
      <c r="I186" s="224"/>
      <c r="J186" s="225">
        <f>ROUND(I186*H186,2)</f>
        <v>0</v>
      </c>
      <c r="K186" s="226"/>
      <c r="L186" s="43"/>
      <c r="M186" s="227" t="s">
        <v>1</v>
      </c>
      <c r="N186" s="228" t="s">
        <v>40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1" t="s">
        <v>212</v>
      </c>
      <c r="AT186" s="231" t="s">
        <v>128</v>
      </c>
      <c r="AU186" s="231" t="s">
        <v>83</v>
      </c>
      <c r="AY186" s="16" t="s">
        <v>126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6" t="s">
        <v>132</v>
      </c>
      <c r="BK186" s="232">
        <f>ROUND(I186*H186,2)</f>
        <v>0</v>
      </c>
      <c r="BL186" s="16" t="s">
        <v>212</v>
      </c>
      <c r="BM186" s="231" t="s">
        <v>430</v>
      </c>
    </row>
    <row r="187" s="2" customFormat="1">
      <c r="A187" s="37"/>
      <c r="B187" s="38"/>
      <c r="C187" s="39"/>
      <c r="D187" s="233" t="s">
        <v>134</v>
      </c>
      <c r="E187" s="39"/>
      <c r="F187" s="234" t="s">
        <v>429</v>
      </c>
      <c r="G187" s="39"/>
      <c r="H187" s="39"/>
      <c r="I187" s="235"/>
      <c r="J187" s="39"/>
      <c r="K187" s="39"/>
      <c r="L187" s="43"/>
      <c r="M187" s="236"/>
      <c r="N187" s="237"/>
      <c r="O187" s="91"/>
      <c r="P187" s="91"/>
      <c r="Q187" s="91"/>
      <c r="R187" s="91"/>
      <c r="S187" s="91"/>
      <c r="T187" s="92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134</v>
      </c>
      <c r="AU187" s="16" t="s">
        <v>83</v>
      </c>
    </row>
    <row r="188" s="13" customFormat="1">
      <c r="A188" s="13"/>
      <c r="B188" s="238"/>
      <c r="C188" s="239"/>
      <c r="D188" s="233" t="s">
        <v>135</v>
      </c>
      <c r="E188" s="240" t="s">
        <v>1</v>
      </c>
      <c r="F188" s="241" t="s">
        <v>132</v>
      </c>
      <c r="G188" s="239"/>
      <c r="H188" s="242">
        <v>4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8" t="s">
        <v>135</v>
      </c>
      <c r="AU188" s="248" t="s">
        <v>83</v>
      </c>
      <c r="AV188" s="13" t="s">
        <v>83</v>
      </c>
      <c r="AW188" s="13" t="s">
        <v>30</v>
      </c>
      <c r="AX188" s="13" t="s">
        <v>81</v>
      </c>
      <c r="AY188" s="248" t="s">
        <v>126</v>
      </c>
    </row>
    <row r="189" s="2" customFormat="1" ht="33" customHeight="1">
      <c r="A189" s="37"/>
      <c r="B189" s="38"/>
      <c r="C189" s="219" t="s">
        <v>255</v>
      </c>
      <c r="D189" s="219" t="s">
        <v>128</v>
      </c>
      <c r="E189" s="220" t="s">
        <v>431</v>
      </c>
      <c r="F189" s="221" t="s">
        <v>432</v>
      </c>
      <c r="G189" s="222" t="s">
        <v>247</v>
      </c>
      <c r="H189" s="223">
        <v>8</v>
      </c>
      <c r="I189" s="224"/>
      <c r="J189" s="225">
        <f>ROUND(I189*H189,2)</f>
        <v>0</v>
      </c>
      <c r="K189" s="226"/>
      <c r="L189" s="43"/>
      <c r="M189" s="227" t="s">
        <v>1</v>
      </c>
      <c r="N189" s="228" t="s">
        <v>40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1" t="s">
        <v>212</v>
      </c>
      <c r="AT189" s="231" t="s">
        <v>128</v>
      </c>
      <c r="AU189" s="231" t="s">
        <v>83</v>
      </c>
      <c r="AY189" s="16" t="s">
        <v>126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6" t="s">
        <v>132</v>
      </c>
      <c r="BK189" s="232">
        <f>ROUND(I189*H189,2)</f>
        <v>0</v>
      </c>
      <c r="BL189" s="16" t="s">
        <v>212</v>
      </c>
      <c r="BM189" s="231" t="s">
        <v>433</v>
      </c>
    </row>
    <row r="190" s="2" customFormat="1">
      <c r="A190" s="37"/>
      <c r="B190" s="38"/>
      <c r="C190" s="39"/>
      <c r="D190" s="233" t="s">
        <v>134</v>
      </c>
      <c r="E190" s="39"/>
      <c r="F190" s="234" t="s">
        <v>432</v>
      </c>
      <c r="G190" s="39"/>
      <c r="H190" s="39"/>
      <c r="I190" s="235"/>
      <c r="J190" s="39"/>
      <c r="K190" s="39"/>
      <c r="L190" s="43"/>
      <c r="M190" s="236"/>
      <c r="N190" s="237"/>
      <c r="O190" s="91"/>
      <c r="P190" s="91"/>
      <c r="Q190" s="91"/>
      <c r="R190" s="91"/>
      <c r="S190" s="91"/>
      <c r="T190" s="92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134</v>
      </c>
      <c r="AU190" s="16" t="s">
        <v>83</v>
      </c>
    </row>
    <row r="191" s="13" customFormat="1">
      <c r="A191" s="13"/>
      <c r="B191" s="238"/>
      <c r="C191" s="239"/>
      <c r="D191" s="233" t="s">
        <v>135</v>
      </c>
      <c r="E191" s="240" t="s">
        <v>1</v>
      </c>
      <c r="F191" s="241" t="s">
        <v>168</v>
      </c>
      <c r="G191" s="239"/>
      <c r="H191" s="242">
        <v>8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135</v>
      </c>
      <c r="AU191" s="248" t="s">
        <v>83</v>
      </c>
      <c r="AV191" s="13" t="s">
        <v>83</v>
      </c>
      <c r="AW191" s="13" t="s">
        <v>30</v>
      </c>
      <c r="AX191" s="13" t="s">
        <v>81</v>
      </c>
      <c r="AY191" s="248" t="s">
        <v>126</v>
      </c>
    </row>
    <row r="192" s="2" customFormat="1" ht="37.8" customHeight="1">
      <c r="A192" s="37"/>
      <c r="B192" s="38"/>
      <c r="C192" s="219" t="s">
        <v>259</v>
      </c>
      <c r="D192" s="219" t="s">
        <v>128</v>
      </c>
      <c r="E192" s="220" t="s">
        <v>434</v>
      </c>
      <c r="F192" s="221" t="s">
        <v>435</v>
      </c>
      <c r="G192" s="222" t="s">
        <v>247</v>
      </c>
      <c r="H192" s="223">
        <v>15</v>
      </c>
      <c r="I192" s="224"/>
      <c r="J192" s="225">
        <f>ROUND(I192*H192,2)</f>
        <v>0</v>
      </c>
      <c r="K192" s="226"/>
      <c r="L192" s="43"/>
      <c r="M192" s="227" t="s">
        <v>1</v>
      </c>
      <c r="N192" s="228" t="s">
        <v>40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1" t="s">
        <v>212</v>
      </c>
      <c r="AT192" s="231" t="s">
        <v>128</v>
      </c>
      <c r="AU192" s="231" t="s">
        <v>83</v>
      </c>
      <c r="AY192" s="16" t="s">
        <v>126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6" t="s">
        <v>132</v>
      </c>
      <c r="BK192" s="232">
        <f>ROUND(I192*H192,2)</f>
        <v>0</v>
      </c>
      <c r="BL192" s="16" t="s">
        <v>212</v>
      </c>
      <c r="BM192" s="231" t="s">
        <v>436</v>
      </c>
    </row>
    <row r="193" s="2" customFormat="1">
      <c r="A193" s="37"/>
      <c r="B193" s="38"/>
      <c r="C193" s="39"/>
      <c r="D193" s="233" t="s">
        <v>134</v>
      </c>
      <c r="E193" s="39"/>
      <c r="F193" s="234" t="s">
        <v>435</v>
      </c>
      <c r="G193" s="39"/>
      <c r="H193" s="39"/>
      <c r="I193" s="235"/>
      <c r="J193" s="39"/>
      <c r="K193" s="39"/>
      <c r="L193" s="43"/>
      <c r="M193" s="236"/>
      <c r="N193" s="237"/>
      <c r="O193" s="91"/>
      <c r="P193" s="91"/>
      <c r="Q193" s="91"/>
      <c r="R193" s="91"/>
      <c r="S193" s="91"/>
      <c r="T193" s="92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134</v>
      </c>
      <c r="AU193" s="16" t="s">
        <v>83</v>
      </c>
    </row>
    <row r="194" s="13" customFormat="1">
      <c r="A194" s="13"/>
      <c r="B194" s="238"/>
      <c r="C194" s="239"/>
      <c r="D194" s="233" t="s">
        <v>135</v>
      </c>
      <c r="E194" s="240" t="s">
        <v>1</v>
      </c>
      <c r="F194" s="241" t="s">
        <v>8</v>
      </c>
      <c r="G194" s="239"/>
      <c r="H194" s="242">
        <v>15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135</v>
      </c>
      <c r="AU194" s="248" t="s">
        <v>83</v>
      </c>
      <c r="AV194" s="13" t="s">
        <v>83</v>
      </c>
      <c r="AW194" s="13" t="s">
        <v>30</v>
      </c>
      <c r="AX194" s="13" t="s">
        <v>81</v>
      </c>
      <c r="AY194" s="248" t="s">
        <v>126</v>
      </c>
    </row>
    <row r="195" s="2" customFormat="1" ht="37.8" customHeight="1">
      <c r="A195" s="37"/>
      <c r="B195" s="38"/>
      <c r="C195" s="219" t="s">
        <v>265</v>
      </c>
      <c r="D195" s="219" t="s">
        <v>128</v>
      </c>
      <c r="E195" s="220" t="s">
        <v>437</v>
      </c>
      <c r="F195" s="221" t="s">
        <v>438</v>
      </c>
      <c r="G195" s="222" t="s">
        <v>247</v>
      </c>
      <c r="H195" s="223">
        <v>25</v>
      </c>
      <c r="I195" s="224"/>
      <c r="J195" s="225">
        <f>ROUND(I195*H195,2)</f>
        <v>0</v>
      </c>
      <c r="K195" s="226"/>
      <c r="L195" s="43"/>
      <c r="M195" s="227" t="s">
        <v>1</v>
      </c>
      <c r="N195" s="228" t="s">
        <v>40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1" t="s">
        <v>212</v>
      </c>
      <c r="AT195" s="231" t="s">
        <v>128</v>
      </c>
      <c r="AU195" s="231" t="s">
        <v>83</v>
      </c>
      <c r="AY195" s="16" t="s">
        <v>126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6" t="s">
        <v>132</v>
      </c>
      <c r="BK195" s="232">
        <f>ROUND(I195*H195,2)</f>
        <v>0</v>
      </c>
      <c r="BL195" s="16" t="s">
        <v>212</v>
      </c>
      <c r="BM195" s="231" t="s">
        <v>439</v>
      </c>
    </row>
    <row r="196" s="2" customFormat="1">
      <c r="A196" s="37"/>
      <c r="B196" s="38"/>
      <c r="C196" s="39"/>
      <c r="D196" s="233" t="s">
        <v>134</v>
      </c>
      <c r="E196" s="39"/>
      <c r="F196" s="234" t="s">
        <v>438</v>
      </c>
      <c r="G196" s="39"/>
      <c r="H196" s="39"/>
      <c r="I196" s="235"/>
      <c r="J196" s="39"/>
      <c r="K196" s="39"/>
      <c r="L196" s="43"/>
      <c r="M196" s="236"/>
      <c r="N196" s="237"/>
      <c r="O196" s="91"/>
      <c r="P196" s="91"/>
      <c r="Q196" s="91"/>
      <c r="R196" s="91"/>
      <c r="S196" s="91"/>
      <c r="T196" s="92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134</v>
      </c>
      <c r="AU196" s="16" t="s">
        <v>83</v>
      </c>
    </row>
    <row r="197" s="13" customFormat="1">
      <c r="A197" s="13"/>
      <c r="B197" s="238"/>
      <c r="C197" s="239"/>
      <c r="D197" s="233" t="s">
        <v>135</v>
      </c>
      <c r="E197" s="240" t="s">
        <v>1</v>
      </c>
      <c r="F197" s="241" t="s">
        <v>259</v>
      </c>
      <c r="G197" s="239"/>
      <c r="H197" s="242">
        <v>25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135</v>
      </c>
      <c r="AU197" s="248" t="s">
        <v>83</v>
      </c>
      <c r="AV197" s="13" t="s">
        <v>83</v>
      </c>
      <c r="AW197" s="13" t="s">
        <v>30</v>
      </c>
      <c r="AX197" s="13" t="s">
        <v>81</v>
      </c>
      <c r="AY197" s="248" t="s">
        <v>126</v>
      </c>
    </row>
    <row r="198" s="2" customFormat="1" ht="37.8" customHeight="1">
      <c r="A198" s="37"/>
      <c r="B198" s="38"/>
      <c r="C198" s="219" t="s">
        <v>270</v>
      </c>
      <c r="D198" s="219" t="s">
        <v>128</v>
      </c>
      <c r="E198" s="220" t="s">
        <v>440</v>
      </c>
      <c r="F198" s="221" t="s">
        <v>441</v>
      </c>
      <c r="G198" s="222" t="s">
        <v>247</v>
      </c>
      <c r="H198" s="223">
        <v>2</v>
      </c>
      <c r="I198" s="224"/>
      <c r="J198" s="225">
        <f>ROUND(I198*H198,2)</f>
        <v>0</v>
      </c>
      <c r="K198" s="226"/>
      <c r="L198" s="43"/>
      <c r="M198" s="227" t="s">
        <v>1</v>
      </c>
      <c r="N198" s="228" t="s">
        <v>40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1" t="s">
        <v>212</v>
      </c>
      <c r="AT198" s="231" t="s">
        <v>128</v>
      </c>
      <c r="AU198" s="231" t="s">
        <v>83</v>
      </c>
      <c r="AY198" s="16" t="s">
        <v>126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6" t="s">
        <v>132</v>
      </c>
      <c r="BK198" s="232">
        <f>ROUND(I198*H198,2)</f>
        <v>0</v>
      </c>
      <c r="BL198" s="16" t="s">
        <v>212</v>
      </c>
      <c r="BM198" s="231" t="s">
        <v>442</v>
      </c>
    </row>
    <row r="199" s="2" customFormat="1">
      <c r="A199" s="37"/>
      <c r="B199" s="38"/>
      <c r="C199" s="39"/>
      <c r="D199" s="233" t="s">
        <v>134</v>
      </c>
      <c r="E199" s="39"/>
      <c r="F199" s="234" t="s">
        <v>441</v>
      </c>
      <c r="G199" s="39"/>
      <c r="H199" s="39"/>
      <c r="I199" s="235"/>
      <c r="J199" s="39"/>
      <c r="K199" s="39"/>
      <c r="L199" s="43"/>
      <c r="M199" s="236"/>
      <c r="N199" s="237"/>
      <c r="O199" s="91"/>
      <c r="P199" s="91"/>
      <c r="Q199" s="91"/>
      <c r="R199" s="91"/>
      <c r="S199" s="91"/>
      <c r="T199" s="92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134</v>
      </c>
      <c r="AU199" s="16" t="s">
        <v>83</v>
      </c>
    </row>
    <row r="200" s="13" customFormat="1">
      <c r="A200" s="13"/>
      <c r="B200" s="238"/>
      <c r="C200" s="239"/>
      <c r="D200" s="233" t="s">
        <v>135</v>
      </c>
      <c r="E200" s="240" t="s">
        <v>1</v>
      </c>
      <c r="F200" s="241" t="s">
        <v>83</v>
      </c>
      <c r="G200" s="239"/>
      <c r="H200" s="242">
        <v>2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135</v>
      </c>
      <c r="AU200" s="248" t="s">
        <v>83</v>
      </c>
      <c r="AV200" s="13" t="s">
        <v>83</v>
      </c>
      <c r="AW200" s="13" t="s">
        <v>30</v>
      </c>
      <c r="AX200" s="13" t="s">
        <v>81</v>
      </c>
      <c r="AY200" s="248" t="s">
        <v>126</v>
      </c>
    </row>
    <row r="201" s="2" customFormat="1" ht="66.75" customHeight="1">
      <c r="A201" s="37"/>
      <c r="B201" s="38"/>
      <c r="C201" s="253" t="s">
        <v>277</v>
      </c>
      <c r="D201" s="253" t="s">
        <v>356</v>
      </c>
      <c r="E201" s="254" t="s">
        <v>443</v>
      </c>
      <c r="F201" s="255" t="s">
        <v>444</v>
      </c>
      <c r="G201" s="256" t="s">
        <v>247</v>
      </c>
      <c r="H201" s="257">
        <v>2</v>
      </c>
      <c r="I201" s="258"/>
      <c r="J201" s="259">
        <f>ROUND(I201*H201,2)</f>
        <v>0</v>
      </c>
      <c r="K201" s="260"/>
      <c r="L201" s="261"/>
      <c r="M201" s="262" t="s">
        <v>1</v>
      </c>
      <c r="N201" s="263" t="s">
        <v>40</v>
      </c>
      <c r="O201" s="91"/>
      <c r="P201" s="229">
        <f>O201*H201</f>
        <v>0</v>
      </c>
      <c r="Q201" s="229">
        <v>0.040000000000000001</v>
      </c>
      <c r="R201" s="229">
        <f>Q201*H201</f>
        <v>0.080000000000000002</v>
      </c>
      <c r="S201" s="229">
        <v>0</v>
      </c>
      <c r="T201" s="23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1" t="s">
        <v>299</v>
      </c>
      <c r="AT201" s="231" t="s">
        <v>356</v>
      </c>
      <c r="AU201" s="231" t="s">
        <v>83</v>
      </c>
      <c r="AY201" s="16" t="s">
        <v>126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6" t="s">
        <v>132</v>
      </c>
      <c r="BK201" s="232">
        <f>ROUND(I201*H201,2)</f>
        <v>0</v>
      </c>
      <c r="BL201" s="16" t="s">
        <v>212</v>
      </c>
      <c r="BM201" s="231" t="s">
        <v>445</v>
      </c>
    </row>
    <row r="202" s="2" customFormat="1">
      <c r="A202" s="37"/>
      <c r="B202" s="38"/>
      <c r="C202" s="39"/>
      <c r="D202" s="233" t="s">
        <v>134</v>
      </c>
      <c r="E202" s="39"/>
      <c r="F202" s="234" t="s">
        <v>444</v>
      </c>
      <c r="G202" s="39"/>
      <c r="H202" s="39"/>
      <c r="I202" s="235"/>
      <c r="J202" s="39"/>
      <c r="K202" s="39"/>
      <c r="L202" s="43"/>
      <c r="M202" s="236"/>
      <c r="N202" s="237"/>
      <c r="O202" s="91"/>
      <c r="P202" s="91"/>
      <c r="Q202" s="91"/>
      <c r="R202" s="91"/>
      <c r="S202" s="91"/>
      <c r="T202" s="92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134</v>
      </c>
      <c r="AU202" s="16" t="s">
        <v>83</v>
      </c>
    </row>
    <row r="203" s="2" customFormat="1" ht="37.8" customHeight="1">
      <c r="A203" s="37"/>
      <c r="B203" s="38"/>
      <c r="C203" s="219" t="s">
        <v>282</v>
      </c>
      <c r="D203" s="219" t="s">
        <v>128</v>
      </c>
      <c r="E203" s="220" t="s">
        <v>446</v>
      </c>
      <c r="F203" s="221" t="s">
        <v>447</v>
      </c>
      <c r="G203" s="222" t="s">
        <v>247</v>
      </c>
      <c r="H203" s="223">
        <v>1</v>
      </c>
      <c r="I203" s="224"/>
      <c r="J203" s="225">
        <f>ROUND(I203*H203,2)</f>
        <v>0</v>
      </c>
      <c r="K203" s="226"/>
      <c r="L203" s="43"/>
      <c r="M203" s="227" t="s">
        <v>1</v>
      </c>
      <c r="N203" s="228" t="s">
        <v>40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1" t="s">
        <v>212</v>
      </c>
      <c r="AT203" s="231" t="s">
        <v>128</v>
      </c>
      <c r="AU203" s="231" t="s">
        <v>83</v>
      </c>
      <c r="AY203" s="16" t="s">
        <v>126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6" t="s">
        <v>132</v>
      </c>
      <c r="BK203" s="232">
        <f>ROUND(I203*H203,2)</f>
        <v>0</v>
      </c>
      <c r="BL203" s="16" t="s">
        <v>212</v>
      </c>
      <c r="BM203" s="231" t="s">
        <v>448</v>
      </c>
    </row>
    <row r="204" s="2" customFormat="1">
      <c r="A204" s="37"/>
      <c r="B204" s="38"/>
      <c r="C204" s="39"/>
      <c r="D204" s="233" t="s">
        <v>134</v>
      </c>
      <c r="E204" s="39"/>
      <c r="F204" s="234" t="s">
        <v>447</v>
      </c>
      <c r="G204" s="39"/>
      <c r="H204" s="39"/>
      <c r="I204" s="235"/>
      <c r="J204" s="39"/>
      <c r="K204" s="39"/>
      <c r="L204" s="43"/>
      <c r="M204" s="236"/>
      <c r="N204" s="237"/>
      <c r="O204" s="91"/>
      <c r="P204" s="91"/>
      <c r="Q204" s="91"/>
      <c r="R204" s="91"/>
      <c r="S204" s="91"/>
      <c r="T204" s="92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134</v>
      </c>
      <c r="AU204" s="16" t="s">
        <v>83</v>
      </c>
    </row>
    <row r="205" s="13" customFormat="1">
      <c r="A205" s="13"/>
      <c r="B205" s="238"/>
      <c r="C205" s="239"/>
      <c r="D205" s="233" t="s">
        <v>135</v>
      </c>
      <c r="E205" s="240" t="s">
        <v>1</v>
      </c>
      <c r="F205" s="241" t="s">
        <v>81</v>
      </c>
      <c r="G205" s="239"/>
      <c r="H205" s="242">
        <v>1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135</v>
      </c>
      <c r="AU205" s="248" t="s">
        <v>83</v>
      </c>
      <c r="AV205" s="13" t="s">
        <v>83</v>
      </c>
      <c r="AW205" s="13" t="s">
        <v>30</v>
      </c>
      <c r="AX205" s="13" t="s">
        <v>81</v>
      </c>
      <c r="AY205" s="248" t="s">
        <v>126</v>
      </c>
    </row>
    <row r="206" s="2" customFormat="1" ht="37.8" customHeight="1">
      <c r="A206" s="37"/>
      <c r="B206" s="38"/>
      <c r="C206" s="253" t="s">
        <v>288</v>
      </c>
      <c r="D206" s="253" t="s">
        <v>356</v>
      </c>
      <c r="E206" s="254" t="s">
        <v>449</v>
      </c>
      <c r="F206" s="255" t="s">
        <v>450</v>
      </c>
      <c r="G206" s="256" t="s">
        <v>247</v>
      </c>
      <c r="H206" s="257">
        <v>1</v>
      </c>
      <c r="I206" s="258"/>
      <c r="J206" s="259">
        <f>ROUND(I206*H206,2)</f>
        <v>0</v>
      </c>
      <c r="K206" s="260"/>
      <c r="L206" s="261"/>
      <c r="M206" s="262" t="s">
        <v>1</v>
      </c>
      <c r="N206" s="263" t="s">
        <v>40</v>
      </c>
      <c r="O206" s="91"/>
      <c r="P206" s="229">
        <f>O206*H206</f>
        <v>0</v>
      </c>
      <c r="Q206" s="229">
        <v>0.012999999999999999</v>
      </c>
      <c r="R206" s="229">
        <f>Q206*H206</f>
        <v>0.012999999999999999</v>
      </c>
      <c r="S206" s="229">
        <v>0</v>
      </c>
      <c r="T206" s="230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1" t="s">
        <v>299</v>
      </c>
      <c r="AT206" s="231" t="s">
        <v>356</v>
      </c>
      <c r="AU206" s="231" t="s">
        <v>83</v>
      </c>
      <c r="AY206" s="16" t="s">
        <v>126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6" t="s">
        <v>132</v>
      </c>
      <c r="BK206" s="232">
        <f>ROUND(I206*H206,2)</f>
        <v>0</v>
      </c>
      <c r="BL206" s="16" t="s">
        <v>212</v>
      </c>
      <c r="BM206" s="231" t="s">
        <v>451</v>
      </c>
    </row>
    <row r="207" s="2" customFormat="1">
      <c r="A207" s="37"/>
      <c r="B207" s="38"/>
      <c r="C207" s="39"/>
      <c r="D207" s="233" t="s">
        <v>134</v>
      </c>
      <c r="E207" s="39"/>
      <c r="F207" s="234" t="s">
        <v>450</v>
      </c>
      <c r="G207" s="39"/>
      <c r="H207" s="39"/>
      <c r="I207" s="235"/>
      <c r="J207" s="39"/>
      <c r="K207" s="39"/>
      <c r="L207" s="43"/>
      <c r="M207" s="236"/>
      <c r="N207" s="237"/>
      <c r="O207" s="91"/>
      <c r="P207" s="91"/>
      <c r="Q207" s="91"/>
      <c r="R207" s="91"/>
      <c r="S207" s="91"/>
      <c r="T207" s="92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134</v>
      </c>
      <c r="AU207" s="16" t="s">
        <v>83</v>
      </c>
    </row>
    <row r="208" s="2" customFormat="1" ht="33" customHeight="1">
      <c r="A208" s="37"/>
      <c r="B208" s="38"/>
      <c r="C208" s="219" t="s">
        <v>294</v>
      </c>
      <c r="D208" s="219" t="s">
        <v>128</v>
      </c>
      <c r="E208" s="220" t="s">
        <v>452</v>
      </c>
      <c r="F208" s="221" t="s">
        <v>453</v>
      </c>
      <c r="G208" s="222" t="s">
        <v>247</v>
      </c>
      <c r="H208" s="223">
        <v>10</v>
      </c>
      <c r="I208" s="224"/>
      <c r="J208" s="225">
        <f>ROUND(I208*H208,2)</f>
        <v>0</v>
      </c>
      <c r="K208" s="226"/>
      <c r="L208" s="43"/>
      <c r="M208" s="227" t="s">
        <v>1</v>
      </c>
      <c r="N208" s="228" t="s">
        <v>40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1" t="s">
        <v>212</v>
      </c>
      <c r="AT208" s="231" t="s">
        <v>128</v>
      </c>
      <c r="AU208" s="231" t="s">
        <v>83</v>
      </c>
      <c r="AY208" s="16" t="s">
        <v>126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6" t="s">
        <v>132</v>
      </c>
      <c r="BK208" s="232">
        <f>ROUND(I208*H208,2)</f>
        <v>0</v>
      </c>
      <c r="BL208" s="16" t="s">
        <v>212</v>
      </c>
      <c r="BM208" s="231" t="s">
        <v>454</v>
      </c>
    </row>
    <row r="209" s="2" customFormat="1">
      <c r="A209" s="37"/>
      <c r="B209" s="38"/>
      <c r="C209" s="39"/>
      <c r="D209" s="233" t="s">
        <v>134</v>
      </c>
      <c r="E209" s="39"/>
      <c r="F209" s="234" t="s">
        <v>453</v>
      </c>
      <c r="G209" s="39"/>
      <c r="H209" s="39"/>
      <c r="I209" s="235"/>
      <c r="J209" s="39"/>
      <c r="K209" s="39"/>
      <c r="L209" s="43"/>
      <c r="M209" s="236"/>
      <c r="N209" s="237"/>
      <c r="O209" s="91"/>
      <c r="P209" s="91"/>
      <c r="Q209" s="91"/>
      <c r="R209" s="91"/>
      <c r="S209" s="91"/>
      <c r="T209" s="92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134</v>
      </c>
      <c r="AU209" s="16" t="s">
        <v>83</v>
      </c>
    </row>
    <row r="210" s="2" customFormat="1" ht="16.5" customHeight="1">
      <c r="A210" s="37"/>
      <c r="B210" s="38"/>
      <c r="C210" s="253" t="s">
        <v>299</v>
      </c>
      <c r="D210" s="253" t="s">
        <v>356</v>
      </c>
      <c r="E210" s="254" t="s">
        <v>455</v>
      </c>
      <c r="F210" s="255" t="s">
        <v>456</v>
      </c>
      <c r="G210" s="256" t="s">
        <v>247</v>
      </c>
      <c r="H210" s="257">
        <v>10</v>
      </c>
      <c r="I210" s="258"/>
      <c r="J210" s="259">
        <f>ROUND(I210*H210,2)</f>
        <v>0</v>
      </c>
      <c r="K210" s="260"/>
      <c r="L210" s="261"/>
      <c r="M210" s="262" t="s">
        <v>1</v>
      </c>
      <c r="N210" s="263" t="s">
        <v>40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1" t="s">
        <v>299</v>
      </c>
      <c r="AT210" s="231" t="s">
        <v>356</v>
      </c>
      <c r="AU210" s="231" t="s">
        <v>83</v>
      </c>
      <c r="AY210" s="16" t="s">
        <v>126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6" t="s">
        <v>132</v>
      </c>
      <c r="BK210" s="232">
        <f>ROUND(I210*H210,2)</f>
        <v>0</v>
      </c>
      <c r="BL210" s="16" t="s">
        <v>212</v>
      </c>
      <c r="BM210" s="231" t="s">
        <v>457</v>
      </c>
    </row>
    <row r="211" s="2" customFormat="1">
      <c r="A211" s="37"/>
      <c r="B211" s="38"/>
      <c r="C211" s="39"/>
      <c r="D211" s="233" t="s">
        <v>134</v>
      </c>
      <c r="E211" s="39"/>
      <c r="F211" s="234" t="s">
        <v>456</v>
      </c>
      <c r="G211" s="39"/>
      <c r="H211" s="39"/>
      <c r="I211" s="235"/>
      <c r="J211" s="39"/>
      <c r="K211" s="39"/>
      <c r="L211" s="43"/>
      <c r="M211" s="236"/>
      <c r="N211" s="237"/>
      <c r="O211" s="91"/>
      <c r="P211" s="91"/>
      <c r="Q211" s="91"/>
      <c r="R211" s="91"/>
      <c r="S211" s="91"/>
      <c r="T211" s="92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134</v>
      </c>
      <c r="AU211" s="16" t="s">
        <v>83</v>
      </c>
    </row>
    <row r="212" s="2" customFormat="1" ht="24.15" customHeight="1">
      <c r="A212" s="37"/>
      <c r="B212" s="38"/>
      <c r="C212" s="219" t="s">
        <v>306</v>
      </c>
      <c r="D212" s="219" t="s">
        <v>128</v>
      </c>
      <c r="E212" s="220" t="s">
        <v>458</v>
      </c>
      <c r="F212" s="221" t="s">
        <v>459</v>
      </c>
      <c r="G212" s="222" t="s">
        <v>247</v>
      </c>
      <c r="H212" s="223">
        <v>3</v>
      </c>
      <c r="I212" s="224"/>
      <c r="J212" s="225">
        <f>ROUND(I212*H212,2)</f>
        <v>0</v>
      </c>
      <c r="K212" s="226"/>
      <c r="L212" s="43"/>
      <c r="M212" s="227" t="s">
        <v>1</v>
      </c>
      <c r="N212" s="228" t="s">
        <v>40</v>
      </c>
      <c r="O212" s="91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1" t="s">
        <v>212</v>
      </c>
      <c r="AT212" s="231" t="s">
        <v>128</v>
      </c>
      <c r="AU212" s="231" t="s">
        <v>83</v>
      </c>
      <c r="AY212" s="16" t="s">
        <v>126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6" t="s">
        <v>132</v>
      </c>
      <c r="BK212" s="232">
        <f>ROUND(I212*H212,2)</f>
        <v>0</v>
      </c>
      <c r="BL212" s="16" t="s">
        <v>212</v>
      </c>
      <c r="BM212" s="231" t="s">
        <v>460</v>
      </c>
    </row>
    <row r="213" s="2" customFormat="1">
      <c r="A213" s="37"/>
      <c r="B213" s="38"/>
      <c r="C213" s="39"/>
      <c r="D213" s="233" t="s">
        <v>134</v>
      </c>
      <c r="E213" s="39"/>
      <c r="F213" s="234" t="s">
        <v>459</v>
      </c>
      <c r="G213" s="39"/>
      <c r="H213" s="39"/>
      <c r="I213" s="235"/>
      <c r="J213" s="39"/>
      <c r="K213" s="39"/>
      <c r="L213" s="43"/>
      <c r="M213" s="236"/>
      <c r="N213" s="237"/>
      <c r="O213" s="91"/>
      <c r="P213" s="91"/>
      <c r="Q213" s="91"/>
      <c r="R213" s="91"/>
      <c r="S213" s="91"/>
      <c r="T213" s="92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134</v>
      </c>
      <c r="AU213" s="16" t="s">
        <v>83</v>
      </c>
    </row>
    <row r="214" s="13" customFormat="1">
      <c r="A214" s="13"/>
      <c r="B214" s="238"/>
      <c r="C214" s="239"/>
      <c r="D214" s="233" t="s">
        <v>135</v>
      </c>
      <c r="E214" s="240" t="s">
        <v>1</v>
      </c>
      <c r="F214" s="241" t="s">
        <v>141</v>
      </c>
      <c r="G214" s="239"/>
      <c r="H214" s="242">
        <v>3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135</v>
      </c>
      <c r="AU214" s="248" t="s">
        <v>83</v>
      </c>
      <c r="AV214" s="13" t="s">
        <v>83</v>
      </c>
      <c r="AW214" s="13" t="s">
        <v>30</v>
      </c>
      <c r="AX214" s="13" t="s">
        <v>81</v>
      </c>
      <c r="AY214" s="248" t="s">
        <v>126</v>
      </c>
    </row>
    <row r="215" s="2" customFormat="1" ht="37.8" customHeight="1">
      <c r="A215" s="37"/>
      <c r="B215" s="38"/>
      <c r="C215" s="219" t="s">
        <v>314</v>
      </c>
      <c r="D215" s="219" t="s">
        <v>128</v>
      </c>
      <c r="E215" s="220" t="s">
        <v>461</v>
      </c>
      <c r="F215" s="221" t="s">
        <v>462</v>
      </c>
      <c r="G215" s="222" t="s">
        <v>247</v>
      </c>
      <c r="H215" s="223">
        <v>8</v>
      </c>
      <c r="I215" s="224"/>
      <c r="J215" s="225">
        <f>ROUND(I215*H215,2)</f>
        <v>0</v>
      </c>
      <c r="K215" s="226"/>
      <c r="L215" s="43"/>
      <c r="M215" s="227" t="s">
        <v>1</v>
      </c>
      <c r="N215" s="228" t="s">
        <v>40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1" t="s">
        <v>212</v>
      </c>
      <c r="AT215" s="231" t="s">
        <v>128</v>
      </c>
      <c r="AU215" s="231" t="s">
        <v>83</v>
      </c>
      <c r="AY215" s="16" t="s">
        <v>126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6" t="s">
        <v>132</v>
      </c>
      <c r="BK215" s="232">
        <f>ROUND(I215*H215,2)</f>
        <v>0</v>
      </c>
      <c r="BL215" s="16" t="s">
        <v>212</v>
      </c>
      <c r="BM215" s="231" t="s">
        <v>463</v>
      </c>
    </row>
    <row r="216" s="2" customFormat="1">
      <c r="A216" s="37"/>
      <c r="B216" s="38"/>
      <c r="C216" s="39"/>
      <c r="D216" s="233" t="s">
        <v>134</v>
      </c>
      <c r="E216" s="39"/>
      <c r="F216" s="234" t="s">
        <v>462</v>
      </c>
      <c r="G216" s="39"/>
      <c r="H216" s="39"/>
      <c r="I216" s="235"/>
      <c r="J216" s="39"/>
      <c r="K216" s="39"/>
      <c r="L216" s="43"/>
      <c r="M216" s="236"/>
      <c r="N216" s="237"/>
      <c r="O216" s="91"/>
      <c r="P216" s="91"/>
      <c r="Q216" s="91"/>
      <c r="R216" s="91"/>
      <c r="S216" s="91"/>
      <c r="T216" s="92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134</v>
      </c>
      <c r="AU216" s="16" t="s">
        <v>83</v>
      </c>
    </row>
    <row r="217" s="13" customFormat="1">
      <c r="A217" s="13"/>
      <c r="B217" s="238"/>
      <c r="C217" s="239"/>
      <c r="D217" s="233" t="s">
        <v>135</v>
      </c>
      <c r="E217" s="240" t="s">
        <v>1</v>
      </c>
      <c r="F217" s="241" t="s">
        <v>168</v>
      </c>
      <c r="G217" s="239"/>
      <c r="H217" s="242">
        <v>8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135</v>
      </c>
      <c r="AU217" s="248" t="s">
        <v>83</v>
      </c>
      <c r="AV217" s="13" t="s">
        <v>83</v>
      </c>
      <c r="AW217" s="13" t="s">
        <v>30</v>
      </c>
      <c r="AX217" s="13" t="s">
        <v>81</v>
      </c>
      <c r="AY217" s="248" t="s">
        <v>126</v>
      </c>
    </row>
    <row r="218" s="2" customFormat="1" ht="24.15" customHeight="1">
      <c r="A218" s="37"/>
      <c r="B218" s="38"/>
      <c r="C218" s="253" t="s">
        <v>320</v>
      </c>
      <c r="D218" s="253" t="s">
        <v>356</v>
      </c>
      <c r="E218" s="254" t="s">
        <v>464</v>
      </c>
      <c r="F218" s="255" t="s">
        <v>465</v>
      </c>
      <c r="G218" s="256" t="s">
        <v>247</v>
      </c>
      <c r="H218" s="257">
        <v>8</v>
      </c>
      <c r="I218" s="258"/>
      <c r="J218" s="259">
        <f>ROUND(I218*H218,2)</f>
        <v>0</v>
      </c>
      <c r="K218" s="260"/>
      <c r="L218" s="261"/>
      <c r="M218" s="262" t="s">
        <v>1</v>
      </c>
      <c r="N218" s="263" t="s">
        <v>40</v>
      </c>
      <c r="O218" s="91"/>
      <c r="P218" s="229">
        <f>O218*H218</f>
        <v>0</v>
      </c>
      <c r="Q218" s="229">
        <v>9.0000000000000006E-05</v>
      </c>
      <c r="R218" s="229">
        <f>Q218*H218</f>
        <v>0.00072000000000000005</v>
      </c>
      <c r="S218" s="229">
        <v>0</v>
      </c>
      <c r="T218" s="23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1" t="s">
        <v>299</v>
      </c>
      <c r="AT218" s="231" t="s">
        <v>356</v>
      </c>
      <c r="AU218" s="231" t="s">
        <v>83</v>
      </c>
      <c r="AY218" s="16" t="s">
        <v>126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6" t="s">
        <v>132</v>
      </c>
      <c r="BK218" s="232">
        <f>ROUND(I218*H218,2)</f>
        <v>0</v>
      </c>
      <c r="BL218" s="16" t="s">
        <v>212</v>
      </c>
      <c r="BM218" s="231" t="s">
        <v>466</v>
      </c>
    </row>
    <row r="219" s="2" customFormat="1">
      <c r="A219" s="37"/>
      <c r="B219" s="38"/>
      <c r="C219" s="39"/>
      <c r="D219" s="233" t="s">
        <v>134</v>
      </c>
      <c r="E219" s="39"/>
      <c r="F219" s="234" t="s">
        <v>465</v>
      </c>
      <c r="G219" s="39"/>
      <c r="H219" s="39"/>
      <c r="I219" s="235"/>
      <c r="J219" s="39"/>
      <c r="K219" s="39"/>
      <c r="L219" s="43"/>
      <c r="M219" s="236"/>
      <c r="N219" s="237"/>
      <c r="O219" s="91"/>
      <c r="P219" s="91"/>
      <c r="Q219" s="91"/>
      <c r="R219" s="91"/>
      <c r="S219" s="91"/>
      <c r="T219" s="92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134</v>
      </c>
      <c r="AU219" s="16" t="s">
        <v>83</v>
      </c>
    </row>
    <row r="220" s="2" customFormat="1" ht="44.25" customHeight="1">
      <c r="A220" s="37"/>
      <c r="B220" s="38"/>
      <c r="C220" s="219" t="s">
        <v>325</v>
      </c>
      <c r="D220" s="219" t="s">
        <v>128</v>
      </c>
      <c r="E220" s="220" t="s">
        <v>467</v>
      </c>
      <c r="F220" s="221" t="s">
        <v>468</v>
      </c>
      <c r="G220" s="222" t="s">
        <v>247</v>
      </c>
      <c r="H220" s="223">
        <v>1</v>
      </c>
      <c r="I220" s="224"/>
      <c r="J220" s="225">
        <f>ROUND(I220*H220,2)</f>
        <v>0</v>
      </c>
      <c r="K220" s="226"/>
      <c r="L220" s="43"/>
      <c r="M220" s="227" t="s">
        <v>1</v>
      </c>
      <c r="N220" s="228" t="s">
        <v>40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1" t="s">
        <v>212</v>
      </c>
      <c r="AT220" s="231" t="s">
        <v>128</v>
      </c>
      <c r="AU220" s="231" t="s">
        <v>83</v>
      </c>
      <c r="AY220" s="16" t="s">
        <v>126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6" t="s">
        <v>132</v>
      </c>
      <c r="BK220" s="232">
        <f>ROUND(I220*H220,2)</f>
        <v>0</v>
      </c>
      <c r="BL220" s="16" t="s">
        <v>212</v>
      </c>
      <c r="BM220" s="231" t="s">
        <v>469</v>
      </c>
    </row>
    <row r="221" s="2" customFormat="1">
      <c r="A221" s="37"/>
      <c r="B221" s="38"/>
      <c r="C221" s="39"/>
      <c r="D221" s="233" t="s">
        <v>134</v>
      </c>
      <c r="E221" s="39"/>
      <c r="F221" s="234" t="s">
        <v>468</v>
      </c>
      <c r="G221" s="39"/>
      <c r="H221" s="39"/>
      <c r="I221" s="235"/>
      <c r="J221" s="39"/>
      <c r="K221" s="39"/>
      <c r="L221" s="43"/>
      <c r="M221" s="236"/>
      <c r="N221" s="237"/>
      <c r="O221" s="91"/>
      <c r="P221" s="91"/>
      <c r="Q221" s="91"/>
      <c r="R221" s="91"/>
      <c r="S221" s="91"/>
      <c r="T221" s="92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134</v>
      </c>
      <c r="AU221" s="16" t="s">
        <v>83</v>
      </c>
    </row>
    <row r="222" s="13" customFormat="1">
      <c r="A222" s="13"/>
      <c r="B222" s="238"/>
      <c r="C222" s="239"/>
      <c r="D222" s="233" t="s">
        <v>135</v>
      </c>
      <c r="E222" s="240" t="s">
        <v>1</v>
      </c>
      <c r="F222" s="241" t="s">
        <v>81</v>
      </c>
      <c r="G222" s="239"/>
      <c r="H222" s="242">
        <v>1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135</v>
      </c>
      <c r="AU222" s="248" t="s">
        <v>83</v>
      </c>
      <c r="AV222" s="13" t="s">
        <v>83</v>
      </c>
      <c r="AW222" s="13" t="s">
        <v>30</v>
      </c>
      <c r="AX222" s="13" t="s">
        <v>81</v>
      </c>
      <c r="AY222" s="248" t="s">
        <v>126</v>
      </c>
    </row>
    <row r="223" s="2" customFormat="1" ht="24.15" customHeight="1">
      <c r="A223" s="37"/>
      <c r="B223" s="38"/>
      <c r="C223" s="253" t="s">
        <v>330</v>
      </c>
      <c r="D223" s="253" t="s">
        <v>356</v>
      </c>
      <c r="E223" s="254" t="s">
        <v>470</v>
      </c>
      <c r="F223" s="255" t="s">
        <v>471</v>
      </c>
      <c r="G223" s="256" t="s">
        <v>247</v>
      </c>
      <c r="H223" s="257">
        <v>1</v>
      </c>
      <c r="I223" s="258"/>
      <c r="J223" s="259">
        <f>ROUND(I223*H223,2)</f>
        <v>0</v>
      </c>
      <c r="K223" s="260"/>
      <c r="L223" s="261"/>
      <c r="M223" s="262" t="s">
        <v>1</v>
      </c>
      <c r="N223" s="263" t="s">
        <v>40</v>
      </c>
      <c r="O223" s="91"/>
      <c r="P223" s="229">
        <f>O223*H223</f>
        <v>0</v>
      </c>
      <c r="Q223" s="229">
        <v>0.00029999999999999997</v>
      </c>
      <c r="R223" s="229">
        <f>Q223*H223</f>
        <v>0.00029999999999999997</v>
      </c>
      <c r="S223" s="229">
        <v>0</v>
      </c>
      <c r="T223" s="230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1" t="s">
        <v>299</v>
      </c>
      <c r="AT223" s="231" t="s">
        <v>356</v>
      </c>
      <c r="AU223" s="231" t="s">
        <v>83</v>
      </c>
      <c r="AY223" s="16" t="s">
        <v>126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6" t="s">
        <v>132</v>
      </c>
      <c r="BK223" s="232">
        <f>ROUND(I223*H223,2)</f>
        <v>0</v>
      </c>
      <c r="BL223" s="16" t="s">
        <v>212</v>
      </c>
      <c r="BM223" s="231" t="s">
        <v>472</v>
      </c>
    </row>
    <row r="224" s="2" customFormat="1">
      <c r="A224" s="37"/>
      <c r="B224" s="38"/>
      <c r="C224" s="39"/>
      <c r="D224" s="233" t="s">
        <v>134</v>
      </c>
      <c r="E224" s="39"/>
      <c r="F224" s="234" t="s">
        <v>471</v>
      </c>
      <c r="G224" s="39"/>
      <c r="H224" s="39"/>
      <c r="I224" s="235"/>
      <c r="J224" s="39"/>
      <c r="K224" s="39"/>
      <c r="L224" s="43"/>
      <c r="M224" s="236"/>
      <c r="N224" s="237"/>
      <c r="O224" s="91"/>
      <c r="P224" s="91"/>
      <c r="Q224" s="91"/>
      <c r="R224" s="91"/>
      <c r="S224" s="91"/>
      <c r="T224" s="92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134</v>
      </c>
      <c r="AU224" s="16" t="s">
        <v>83</v>
      </c>
    </row>
    <row r="225" s="2" customFormat="1" ht="37.8" customHeight="1">
      <c r="A225" s="37"/>
      <c r="B225" s="38"/>
      <c r="C225" s="219" t="s">
        <v>337</v>
      </c>
      <c r="D225" s="219" t="s">
        <v>128</v>
      </c>
      <c r="E225" s="220" t="s">
        <v>473</v>
      </c>
      <c r="F225" s="221" t="s">
        <v>474</v>
      </c>
      <c r="G225" s="222" t="s">
        <v>247</v>
      </c>
      <c r="H225" s="223">
        <v>10</v>
      </c>
      <c r="I225" s="224"/>
      <c r="J225" s="225">
        <f>ROUND(I225*H225,2)</f>
        <v>0</v>
      </c>
      <c r="K225" s="226"/>
      <c r="L225" s="43"/>
      <c r="M225" s="227" t="s">
        <v>1</v>
      </c>
      <c r="N225" s="228" t="s">
        <v>40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1" t="s">
        <v>212</v>
      </c>
      <c r="AT225" s="231" t="s">
        <v>128</v>
      </c>
      <c r="AU225" s="231" t="s">
        <v>83</v>
      </c>
      <c r="AY225" s="16" t="s">
        <v>126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6" t="s">
        <v>132</v>
      </c>
      <c r="BK225" s="232">
        <f>ROUND(I225*H225,2)</f>
        <v>0</v>
      </c>
      <c r="BL225" s="16" t="s">
        <v>212</v>
      </c>
      <c r="BM225" s="231" t="s">
        <v>475</v>
      </c>
    </row>
    <row r="226" s="2" customFormat="1">
      <c r="A226" s="37"/>
      <c r="B226" s="38"/>
      <c r="C226" s="39"/>
      <c r="D226" s="233" t="s">
        <v>134</v>
      </c>
      <c r="E226" s="39"/>
      <c r="F226" s="234" t="s">
        <v>474</v>
      </c>
      <c r="G226" s="39"/>
      <c r="H226" s="39"/>
      <c r="I226" s="235"/>
      <c r="J226" s="39"/>
      <c r="K226" s="39"/>
      <c r="L226" s="43"/>
      <c r="M226" s="236"/>
      <c r="N226" s="237"/>
      <c r="O226" s="91"/>
      <c r="P226" s="91"/>
      <c r="Q226" s="91"/>
      <c r="R226" s="91"/>
      <c r="S226" s="91"/>
      <c r="T226" s="92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134</v>
      </c>
      <c r="AU226" s="16" t="s">
        <v>83</v>
      </c>
    </row>
    <row r="227" s="13" customFormat="1">
      <c r="A227" s="13"/>
      <c r="B227" s="238"/>
      <c r="C227" s="239"/>
      <c r="D227" s="233" t="s">
        <v>135</v>
      </c>
      <c r="E227" s="240" t="s">
        <v>1</v>
      </c>
      <c r="F227" s="241" t="s">
        <v>178</v>
      </c>
      <c r="G227" s="239"/>
      <c r="H227" s="242">
        <v>10</v>
      </c>
      <c r="I227" s="243"/>
      <c r="J227" s="239"/>
      <c r="K227" s="239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135</v>
      </c>
      <c r="AU227" s="248" t="s">
        <v>83</v>
      </c>
      <c r="AV227" s="13" t="s">
        <v>83</v>
      </c>
      <c r="AW227" s="13" t="s">
        <v>30</v>
      </c>
      <c r="AX227" s="13" t="s">
        <v>81</v>
      </c>
      <c r="AY227" s="248" t="s">
        <v>126</v>
      </c>
    </row>
    <row r="228" s="2" customFormat="1" ht="24.15" customHeight="1">
      <c r="A228" s="37"/>
      <c r="B228" s="38"/>
      <c r="C228" s="253" t="s">
        <v>344</v>
      </c>
      <c r="D228" s="253" t="s">
        <v>356</v>
      </c>
      <c r="E228" s="254" t="s">
        <v>476</v>
      </c>
      <c r="F228" s="255" t="s">
        <v>477</v>
      </c>
      <c r="G228" s="256" t="s">
        <v>247</v>
      </c>
      <c r="H228" s="257">
        <v>10</v>
      </c>
      <c r="I228" s="258"/>
      <c r="J228" s="259">
        <f>ROUND(I228*H228,2)</f>
        <v>0</v>
      </c>
      <c r="K228" s="260"/>
      <c r="L228" s="261"/>
      <c r="M228" s="262" t="s">
        <v>1</v>
      </c>
      <c r="N228" s="263" t="s">
        <v>40</v>
      </c>
      <c r="O228" s="91"/>
      <c r="P228" s="229">
        <f>O228*H228</f>
        <v>0</v>
      </c>
      <c r="Q228" s="229">
        <v>9.0000000000000006E-05</v>
      </c>
      <c r="R228" s="229">
        <f>Q228*H228</f>
        <v>0.00090000000000000008</v>
      </c>
      <c r="S228" s="229">
        <v>0</v>
      </c>
      <c r="T228" s="23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1" t="s">
        <v>299</v>
      </c>
      <c r="AT228" s="231" t="s">
        <v>356</v>
      </c>
      <c r="AU228" s="231" t="s">
        <v>83</v>
      </c>
      <c r="AY228" s="16" t="s">
        <v>126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6" t="s">
        <v>132</v>
      </c>
      <c r="BK228" s="232">
        <f>ROUND(I228*H228,2)</f>
        <v>0</v>
      </c>
      <c r="BL228" s="16" t="s">
        <v>212</v>
      </c>
      <c r="BM228" s="231" t="s">
        <v>478</v>
      </c>
    </row>
    <row r="229" s="2" customFormat="1">
      <c r="A229" s="37"/>
      <c r="B229" s="38"/>
      <c r="C229" s="39"/>
      <c r="D229" s="233" t="s">
        <v>134</v>
      </c>
      <c r="E229" s="39"/>
      <c r="F229" s="234" t="s">
        <v>477</v>
      </c>
      <c r="G229" s="39"/>
      <c r="H229" s="39"/>
      <c r="I229" s="235"/>
      <c r="J229" s="39"/>
      <c r="K229" s="39"/>
      <c r="L229" s="43"/>
      <c r="M229" s="236"/>
      <c r="N229" s="237"/>
      <c r="O229" s="91"/>
      <c r="P229" s="91"/>
      <c r="Q229" s="91"/>
      <c r="R229" s="91"/>
      <c r="S229" s="91"/>
      <c r="T229" s="92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134</v>
      </c>
      <c r="AU229" s="16" t="s">
        <v>83</v>
      </c>
    </row>
    <row r="230" s="2" customFormat="1" ht="24.15" customHeight="1">
      <c r="A230" s="37"/>
      <c r="B230" s="38"/>
      <c r="C230" s="219" t="s">
        <v>479</v>
      </c>
      <c r="D230" s="219" t="s">
        <v>128</v>
      </c>
      <c r="E230" s="220" t="s">
        <v>480</v>
      </c>
      <c r="F230" s="221" t="s">
        <v>481</v>
      </c>
      <c r="G230" s="222" t="s">
        <v>247</v>
      </c>
      <c r="H230" s="223">
        <v>3</v>
      </c>
      <c r="I230" s="224"/>
      <c r="J230" s="225">
        <f>ROUND(I230*H230,2)</f>
        <v>0</v>
      </c>
      <c r="K230" s="226"/>
      <c r="L230" s="43"/>
      <c r="M230" s="227" t="s">
        <v>1</v>
      </c>
      <c r="N230" s="228" t="s">
        <v>40</v>
      </c>
      <c r="O230" s="91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1" t="s">
        <v>212</v>
      </c>
      <c r="AT230" s="231" t="s">
        <v>128</v>
      </c>
      <c r="AU230" s="231" t="s">
        <v>83</v>
      </c>
      <c r="AY230" s="16" t="s">
        <v>126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6" t="s">
        <v>132</v>
      </c>
      <c r="BK230" s="232">
        <f>ROUND(I230*H230,2)</f>
        <v>0</v>
      </c>
      <c r="BL230" s="16" t="s">
        <v>212</v>
      </c>
      <c r="BM230" s="231" t="s">
        <v>482</v>
      </c>
    </row>
    <row r="231" s="2" customFormat="1">
      <c r="A231" s="37"/>
      <c r="B231" s="38"/>
      <c r="C231" s="39"/>
      <c r="D231" s="233" t="s">
        <v>134</v>
      </c>
      <c r="E231" s="39"/>
      <c r="F231" s="234" t="s">
        <v>481</v>
      </c>
      <c r="G231" s="39"/>
      <c r="H231" s="39"/>
      <c r="I231" s="235"/>
      <c r="J231" s="39"/>
      <c r="K231" s="39"/>
      <c r="L231" s="43"/>
      <c r="M231" s="236"/>
      <c r="N231" s="237"/>
      <c r="O231" s="91"/>
      <c r="P231" s="91"/>
      <c r="Q231" s="91"/>
      <c r="R231" s="91"/>
      <c r="S231" s="91"/>
      <c r="T231" s="92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134</v>
      </c>
      <c r="AU231" s="16" t="s">
        <v>83</v>
      </c>
    </row>
    <row r="232" s="13" customFormat="1">
      <c r="A232" s="13"/>
      <c r="B232" s="238"/>
      <c r="C232" s="239"/>
      <c r="D232" s="233" t="s">
        <v>135</v>
      </c>
      <c r="E232" s="240" t="s">
        <v>1</v>
      </c>
      <c r="F232" s="241" t="s">
        <v>141</v>
      </c>
      <c r="G232" s="239"/>
      <c r="H232" s="242">
        <v>3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135</v>
      </c>
      <c r="AU232" s="248" t="s">
        <v>83</v>
      </c>
      <c r="AV232" s="13" t="s">
        <v>83</v>
      </c>
      <c r="AW232" s="13" t="s">
        <v>30</v>
      </c>
      <c r="AX232" s="13" t="s">
        <v>81</v>
      </c>
      <c r="AY232" s="248" t="s">
        <v>126</v>
      </c>
    </row>
    <row r="233" s="2" customFormat="1" ht="24.15" customHeight="1">
      <c r="A233" s="37"/>
      <c r="B233" s="38"/>
      <c r="C233" s="253" t="s">
        <v>483</v>
      </c>
      <c r="D233" s="253" t="s">
        <v>356</v>
      </c>
      <c r="E233" s="254" t="s">
        <v>484</v>
      </c>
      <c r="F233" s="255" t="s">
        <v>485</v>
      </c>
      <c r="G233" s="256" t="s">
        <v>247</v>
      </c>
      <c r="H233" s="257">
        <v>3</v>
      </c>
      <c r="I233" s="258"/>
      <c r="J233" s="259">
        <f>ROUND(I233*H233,2)</f>
        <v>0</v>
      </c>
      <c r="K233" s="260"/>
      <c r="L233" s="261"/>
      <c r="M233" s="262" t="s">
        <v>1</v>
      </c>
      <c r="N233" s="263" t="s">
        <v>40</v>
      </c>
      <c r="O233" s="91"/>
      <c r="P233" s="229">
        <f>O233*H233</f>
        <v>0</v>
      </c>
      <c r="Q233" s="229">
        <v>0.00029999999999999997</v>
      </c>
      <c r="R233" s="229">
        <f>Q233*H233</f>
        <v>0.00089999999999999998</v>
      </c>
      <c r="S233" s="229">
        <v>0</v>
      </c>
      <c r="T233" s="230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1" t="s">
        <v>299</v>
      </c>
      <c r="AT233" s="231" t="s">
        <v>356</v>
      </c>
      <c r="AU233" s="231" t="s">
        <v>83</v>
      </c>
      <c r="AY233" s="16" t="s">
        <v>126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6" t="s">
        <v>132</v>
      </c>
      <c r="BK233" s="232">
        <f>ROUND(I233*H233,2)</f>
        <v>0</v>
      </c>
      <c r="BL233" s="16" t="s">
        <v>212</v>
      </c>
      <c r="BM233" s="231" t="s">
        <v>486</v>
      </c>
    </row>
    <row r="234" s="2" customFormat="1">
      <c r="A234" s="37"/>
      <c r="B234" s="38"/>
      <c r="C234" s="39"/>
      <c r="D234" s="233" t="s">
        <v>134</v>
      </c>
      <c r="E234" s="39"/>
      <c r="F234" s="234" t="s">
        <v>485</v>
      </c>
      <c r="G234" s="39"/>
      <c r="H234" s="39"/>
      <c r="I234" s="235"/>
      <c r="J234" s="39"/>
      <c r="K234" s="39"/>
      <c r="L234" s="43"/>
      <c r="M234" s="236"/>
      <c r="N234" s="237"/>
      <c r="O234" s="91"/>
      <c r="P234" s="91"/>
      <c r="Q234" s="91"/>
      <c r="R234" s="91"/>
      <c r="S234" s="91"/>
      <c r="T234" s="92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134</v>
      </c>
      <c r="AU234" s="16" t="s">
        <v>83</v>
      </c>
    </row>
    <row r="235" s="2" customFormat="1" ht="24.15" customHeight="1">
      <c r="A235" s="37"/>
      <c r="B235" s="38"/>
      <c r="C235" s="219" t="s">
        <v>487</v>
      </c>
      <c r="D235" s="219" t="s">
        <v>128</v>
      </c>
      <c r="E235" s="220" t="s">
        <v>488</v>
      </c>
      <c r="F235" s="221" t="s">
        <v>489</v>
      </c>
      <c r="G235" s="222" t="s">
        <v>247</v>
      </c>
      <c r="H235" s="223">
        <v>19</v>
      </c>
      <c r="I235" s="224"/>
      <c r="J235" s="225">
        <f>ROUND(I235*H235,2)</f>
        <v>0</v>
      </c>
      <c r="K235" s="226"/>
      <c r="L235" s="43"/>
      <c r="M235" s="227" t="s">
        <v>1</v>
      </c>
      <c r="N235" s="228" t="s">
        <v>40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1" t="s">
        <v>212</v>
      </c>
      <c r="AT235" s="231" t="s">
        <v>128</v>
      </c>
      <c r="AU235" s="231" t="s">
        <v>83</v>
      </c>
      <c r="AY235" s="16" t="s">
        <v>126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6" t="s">
        <v>132</v>
      </c>
      <c r="BK235" s="232">
        <f>ROUND(I235*H235,2)</f>
        <v>0</v>
      </c>
      <c r="BL235" s="16" t="s">
        <v>212</v>
      </c>
      <c r="BM235" s="231" t="s">
        <v>490</v>
      </c>
    </row>
    <row r="236" s="2" customFormat="1">
      <c r="A236" s="37"/>
      <c r="B236" s="38"/>
      <c r="C236" s="39"/>
      <c r="D236" s="233" t="s">
        <v>134</v>
      </c>
      <c r="E236" s="39"/>
      <c r="F236" s="234" t="s">
        <v>489</v>
      </c>
      <c r="G236" s="39"/>
      <c r="H236" s="39"/>
      <c r="I236" s="235"/>
      <c r="J236" s="39"/>
      <c r="K236" s="39"/>
      <c r="L236" s="43"/>
      <c r="M236" s="236"/>
      <c r="N236" s="237"/>
      <c r="O236" s="91"/>
      <c r="P236" s="91"/>
      <c r="Q236" s="91"/>
      <c r="R236" s="91"/>
      <c r="S236" s="91"/>
      <c r="T236" s="92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134</v>
      </c>
      <c r="AU236" s="16" t="s">
        <v>83</v>
      </c>
    </row>
    <row r="237" s="2" customFormat="1" ht="24.15" customHeight="1">
      <c r="A237" s="37"/>
      <c r="B237" s="38"/>
      <c r="C237" s="253" t="s">
        <v>491</v>
      </c>
      <c r="D237" s="253" t="s">
        <v>356</v>
      </c>
      <c r="E237" s="254" t="s">
        <v>492</v>
      </c>
      <c r="F237" s="255" t="s">
        <v>493</v>
      </c>
      <c r="G237" s="256" t="s">
        <v>247</v>
      </c>
      <c r="H237" s="257">
        <v>3</v>
      </c>
      <c r="I237" s="258"/>
      <c r="J237" s="259">
        <f>ROUND(I237*H237,2)</f>
        <v>0</v>
      </c>
      <c r="K237" s="260"/>
      <c r="L237" s="261"/>
      <c r="M237" s="262" t="s">
        <v>1</v>
      </c>
      <c r="N237" s="263" t="s">
        <v>40</v>
      </c>
      <c r="O237" s="91"/>
      <c r="P237" s="229">
        <f>O237*H237</f>
        <v>0</v>
      </c>
      <c r="Q237" s="229">
        <v>0.00040000000000000002</v>
      </c>
      <c r="R237" s="229">
        <f>Q237*H237</f>
        <v>0.0012000000000000001</v>
      </c>
      <c r="S237" s="229">
        <v>0</v>
      </c>
      <c r="T237" s="23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1" t="s">
        <v>299</v>
      </c>
      <c r="AT237" s="231" t="s">
        <v>356</v>
      </c>
      <c r="AU237" s="231" t="s">
        <v>83</v>
      </c>
      <c r="AY237" s="16" t="s">
        <v>126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6" t="s">
        <v>132</v>
      </c>
      <c r="BK237" s="232">
        <f>ROUND(I237*H237,2)</f>
        <v>0</v>
      </c>
      <c r="BL237" s="16" t="s">
        <v>212</v>
      </c>
      <c r="BM237" s="231" t="s">
        <v>494</v>
      </c>
    </row>
    <row r="238" s="2" customFormat="1">
      <c r="A238" s="37"/>
      <c r="B238" s="38"/>
      <c r="C238" s="39"/>
      <c r="D238" s="233" t="s">
        <v>134</v>
      </c>
      <c r="E238" s="39"/>
      <c r="F238" s="234" t="s">
        <v>493</v>
      </c>
      <c r="G238" s="39"/>
      <c r="H238" s="39"/>
      <c r="I238" s="235"/>
      <c r="J238" s="39"/>
      <c r="K238" s="39"/>
      <c r="L238" s="43"/>
      <c r="M238" s="236"/>
      <c r="N238" s="237"/>
      <c r="O238" s="91"/>
      <c r="P238" s="91"/>
      <c r="Q238" s="91"/>
      <c r="R238" s="91"/>
      <c r="S238" s="91"/>
      <c r="T238" s="92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134</v>
      </c>
      <c r="AU238" s="16" t="s">
        <v>83</v>
      </c>
    </row>
    <row r="239" s="2" customFormat="1" ht="24.15" customHeight="1">
      <c r="A239" s="37"/>
      <c r="B239" s="38"/>
      <c r="C239" s="253" t="s">
        <v>495</v>
      </c>
      <c r="D239" s="253" t="s">
        <v>356</v>
      </c>
      <c r="E239" s="254" t="s">
        <v>496</v>
      </c>
      <c r="F239" s="255" t="s">
        <v>497</v>
      </c>
      <c r="G239" s="256" t="s">
        <v>247</v>
      </c>
      <c r="H239" s="257">
        <v>14</v>
      </c>
      <c r="I239" s="258"/>
      <c r="J239" s="259">
        <f>ROUND(I239*H239,2)</f>
        <v>0</v>
      </c>
      <c r="K239" s="260"/>
      <c r="L239" s="261"/>
      <c r="M239" s="262" t="s">
        <v>1</v>
      </c>
      <c r="N239" s="263" t="s">
        <v>40</v>
      </c>
      <c r="O239" s="91"/>
      <c r="P239" s="229">
        <f>O239*H239</f>
        <v>0</v>
      </c>
      <c r="Q239" s="229">
        <v>0.00016000000000000001</v>
      </c>
      <c r="R239" s="229">
        <f>Q239*H239</f>
        <v>0.0022400000000000002</v>
      </c>
      <c r="S239" s="229">
        <v>0</v>
      </c>
      <c r="T239" s="230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1" t="s">
        <v>299</v>
      </c>
      <c r="AT239" s="231" t="s">
        <v>356</v>
      </c>
      <c r="AU239" s="231" t="s">
        <v>83</v>
      </c>
      <c r="AY239" s="16" t="s">
        <v>126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6" t="s">
        <v>132</v>
      </c>
      <c r="BK239" s="232">
        <f>ROUND(I239*H239,2)</f>
        <v>0</v>
      </c>
      <c r="BL239" s="16" t="s">
        <v>212</v>
      </c>
      <c r="BM239" s="231" t="s">
        <v>498</v>
      </c>
    </row>
    <row r="240" s="2" customFormat="1">
      <c r="A240" s="37"/>
      <c r="B240" s="38"/>
      <c r="C240" s="39"/>
      <c r="D240" s="233" t="s">
        <v>134</v>
      </c>
      <c r="E240" s="39"/>
      <c r="F240" s="234" t="s">
        <v>497</v>
      </c>
      <c r="G240" s="39"/>
      <c r="H240" s="39"/>
      <c r="I240" s="235"/>
      <c r="J240" s="39"/>
      <c r="K240" s="39"/>
      <c r="L240" s="43"/>
      <c r="M240" s="236"/>
      <c r="N240" s="237"/>
      <c r="O240" s="91"/>
      <c r="P240" s="91"/>
      <c r="Q240" s="91"/>
      <c r="R240" s="91"/>
      <c r="S240" s="91"/>
      <c r="T240" s="92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134</v>
      </c>
      <c r="AU240" s="16" t="s">
        <v>83</v>
      </c>
    </row>
    <row r="241" s="2" customFormat="1" ht="24.15" customHeight="1">
      <c r="A241" s="37"/>
      <c r="B241" s="38"/>
      <c r="C241" s="253" t="s">
        <v>499</v>
      </c>
      <c r="D241" s="253" t="s">
        <v>356</v>
      </c>
      <c r="E241" s="254" t="s">
        <v>500</v>
      </c>
      <c r="F241" s="255" t="s">
        <v>501</v>
      </c>
      <c r="G241" s="256" t="s">
        <v>247</v>
      </c>
      <c r="H241" s="257">
        <v>2</v>
      </c>
      <c r="I241" s="258"/>
      <c r="J241" s="259">
        <f>ROUND(I241*H241,2)</f>
        <v>0</v>
      </c>
      <c r="K241" s="260"/>
      <c r="L241" s="261"/>
      <c r="M241" s="262" t="s">
        <v>1</v>
      </c>
      <c r="N241" s="263" t="s">
        <v>40</v>
      </c>
      <c r="O241" s="91"/>
      <c r="P241" s="229">
        <f>O241*H241</f>
        <v>0</v>
      </c>
      <c r="Q241" s="229">
        <v>0.00040000000000000002</v>
      </c>
      <c r="R241" s="229">
        <f>Q241*H241</f>
        <v>0.00080000000000000004</v>
      </c>
      <c r="S241" s="229">
        <v>0</v>
      </c>
      <c r="T241" s="230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1" t="s">
        <v>299</v>
      </c>
      <c r="AT241" s="231" t="s">
        <v>356</v>
      </c>
      <c r="AU241" s="231" t="s">
        <v>83</v>
      </c>
      <c r="AY241" s="16" t="s">
        <v>126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6" t="s">
        <v>132</v>
      </c>
      <c r="BK241" s="232">
        <f>ROUND(I241*H241,2)</f>
        <v>0</v>
      </c>
      <c r="BL241" s="16" t="s">
        <v>212</v>
      </c>
      <c r="BM241" s="231" t="s">
        <v>502</v>
      </c>
    </row>
    <row r="242" s="2" customFormat="1">
      <c r="A242" s="37"/>
      <c r="B242" s="38"/>
      <c r="C242" s="39"/>
      <c r="D242" s="233" t="s">
        <v>134</v>
      </c>
      <c r="E242" s="39"/>
      <c r="F242" s="234" t="s">
        <v>501</v>
      </c>
      <c r="G242" s="39"/>
      <c r="H242" s="39"/>
      <c r="I242" s="235"/>
      <c r="J242" s="39"/>
      <c r="K242" s="39"/>
      <c r="L242" s="43"/>
      <c r="M242" s="236"/>
      <c r="N242" s="237"/>
      <c r="O242" s="91"/>
      <c r="P242" s="91"/>
      <c r="Q242" s="91"/>
      <c r="R242" s="91"/>
      <c r="S242" s="91"/>
      <c r="T242" s="92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134</v>
      </c>
      <c r="AU242" s="16" t="s">
        <v>83</v>
      </c>
    </row>
    <row r="243" s="2" customFormat="1" ht="24.15" customHeight="1">
      <c r="A243" s="37"/>
      <c r="B243" s="38"/>
      <c r="C243" s="219" t="s">
        <v>503</v>
      </c>
      <c r="D243" s="219" t="s">
        <v>128</v>
      </c>
      <c r="E243" s="220" t="s">
        <v>504</v>
      </c>
      <c r="F243" s="221" t="s">
        <v>505</v>
      </c>
      <c r="G243" s="222" t="s">
        <v>247</v>
      </c>
      <c r="H243" s="223">
        <v>5</v>
      </c>
      <c r="I243" s="224"/>
      <c r="J243" s="225">
        <f>ROUND(I243*H243,2)</f>
        <v>0</v>
      </c>
      <c r="K243" s="226"/>
      <c r="L243" s="43"/>
      <c r="M243" s="227" t="s">
        <v>1</v>
      </c>
      <c r="N243" s="228" t="s">
        <v>40</v>
      </c>
      <c r="O243" s="91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1" t="s">
        <v>212</v>
      </c>
      <c r="AT243" s="231" t="s">
        <v>128</v>
      </c>
      <c r="AU243" s="231" t="s">
        <v>83</v>
      </c>
      <c r="AY243" s="16" t="s">
        <v>126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6" t="s">
        <v>132</v>
      </c>
      <c r="BK243" s="232">
        <f>ROUND(I243*H243,2)</f>
        <v>0</v>
      </c>
      <c r="BL243" s="16" t="s">
        <v>212</v>
      </c>
      <c r="BM243" s="231" t="s">
        <v>506</v>
      </c>
    </row>
    <row r="244" s="2" customFormat="1">
      <c r="A244" s="37"/>
      <c r="B244" s="38"/>
      <c r="C244" s="39"/>
      <c r="D244" s="233" t="s">
        <v>134</v>
      </c>
      <c r="E244" s="39"/>
      <c r="F244" s="234" t="s">
        <v>505</v>
      </c>
      <c r="G244" s="39"/>
      <c r="H244" s="39"/>
      <c r="I244" s="235"/>
      <c r="J244" s="39"/>
      <c r="K244" s="39"/>
      <c r="L244" s="43"/>
      <c r="M244" s="236"/>
      <c r="N244" s="237"/>
      <c r="O244" s="91"/>
      <c r="P244" s="91"/>
      <c r="Q244" s="91"/>
      <c r="R244" s="91"/>
      <c r="S244" s="91"/>
      <c r="T244" s="92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134</v>
      </c>
      <c r="AU244" s="16" t="s">
        <v>83</v>
      </c>
    </row>
    <row r="245" s="13" customFormat="1">
      <c r="A245" s="13"/>
      <c r="B245" s="238"/>
      <c r="C245" s="239"/>
      <c r="D245" s="233" t="s">
        <v>135</v>
      </c>
      <c r="E245" s="240" t="s">
        <v>1</v>
      </c>
      <c r="F245" s="241" t="s">
        <v>507</v>
      </c>
      <c r="G245" s="239"/>
      <c r="H245" s="242">
        <v>5</v>
      </c>
      <c r="I245" s="243"/>
      <c r="J245" s="239"/>
      <c r="K245" s="239"/>
      <c r="L245" s="244"/>
      <c r="M245" s="245"/>
      <c r="N245" s="246"/>
      <c r="O245" s="246"/>
      <c r="P245" s="246"/>
      <c r="Q245" s="246"/>
      <c r="R245" s="246"/>
      <c r="S245" s="246"/>
      <c r="T245" s="24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8" t="s">
        <v>135</v>
      </c>
      <c r="AU245" s="248" t="s">
        <v>83</v>
      </c>
      <c r="AV245" s="13" t="s">
        <v>83</v>
      </c>
      <c r="AW245" s="13" t="s">
        <v>30</v>
      </c>
      <c r="AX245" s="13" t="s">
        <v>81</v>
      </c>
      <c r="AY245" s="248" t="s">
        <v>126</v>
      </c>
    </row>
    <row r="246" s="2" customFormat="1" ht="24.15" customHeight="1">
      <c r="A246" s="37"/>
      <c r="B246" s="38"/>
      <c r="C246" s="253" t="s">
        <v>508</v>
      </c>
      <c r="D246" s="253" t="s">
        <v>356</v>
      </c>
      <c r="E246" s="254" t="s">
        <v>509</v>
      </c>
      <c r="F246" s="255" t="s">
        <v>510</v>
      </c>
      <c r="G246" s="256" t="s">
        <v>247</v>
      </c>
      <c r="H246" s="257">
        <v>2</v>
      </c>
      <c r="I246" s="258"/>
      <c r="J246" s="259">
        <f>ROUND(I246*H246,2)</f>
        <v>0</v>
      </c>
      <c r="K246" s="260"/>
      <c r="L246" s="261"/>
      <c r="M246" s="262" t="s">
        <v>1</v>
      </c>
      <c r="N246" s="263" t="s">
        <v>40</v>
      </c>
      <c r="O246" s="91"/>
      <c r="P246" s="229">
        <f>O246*H246</f>
        <v>0</v>
      </c>
      <c r="Q246" s="229">
        <v>0.0010499999999999999</v>
      </c>
      <c r="R246" s="229">
        <f>Q246*H246</f>
        <v>0.0020999999999999999</v>
      </c>
      <c r="S246" s="229">
        <v>0</v>
      </c>
      <c r="T246" s="230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1" t="s">
        <v>299</v>
      </c>
      <c r="AT246" s="231" t="s">
        <v>356</v>
      </c>
      <c r="AU246" s="231" t="s">
        <v>83</v>
      </c>
      <c r="AY246" s="16" t="s">
        <v>126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6" t="s">
        <v>132</v>
      </c>
      <c r="BK246" s="232">
        <f>ROUND(I246*H246,2)</f>
        <v>0</v>
      </c>
      <c r="BL246" s="16" t="s">
        <v>212</v>
      </c>
      <c r="BM246" s="231" t="s">
        <v>511</v>
      </c>
    </row>
    <row r="247" s="2" customFormat="1">
      <c r="A247" s="37"/>
      <c r="B247" s="38"/>
      <c r="C247" s="39"/>
      <c r="D247" s="233" t="s">
        <v>134</v>
      </c>
      <c r="E247" s="39"/>
      <c r="F247" s="234" t="s">
        <v>510</v>
      </c>
      <c r="G247" s="39"/>
      <c r="H247" s="39"/>
      <c r="I247" s="235"/>
      <c r="J247" s="39"/>
      <c r="K247" s="39"/>
      <c r="L247" s="43"/>
      <c r="M247" s="236"/>
      <c r="N247" s="237"/>
      <c r="O247" s="91"/>
      <c r="P247" s="91"/>
      <c r="Q247" s="91"/>
      <c r="R247" s="91"/>
      <c r="S247" s="91"/>
      <c r="T247" s="92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134</v>
      </c>
      <c r="AU247" s="16" t="s">
        <v>83</v>
      </c>
    </row>
    <row r="248" s="2" customFormat="1" ht="24.15" customHeight="1">
      <c r="A248" s="37"/>
      <c r="B248" s="38"/>
      <c r="C248" s="253" t="s">
        <v>512</v>
      </c>
      <c r="D248" s="253" t="s">
        <v>356</v>
      </c>
      <c r="E248" s="254" t="s">
        <v>513</v>
      </c>
      <c r="F248" s="255" t="s">
        <v>514</v>
      </c>
      <c r="G248" s="256" t="s">
        <v>247</v>
      </c>
      <c r="H248" s="257">
        <v>2</v>
      </c>
      <c r="I248" s="258"/>
      <c r="J248" s="259">
        <f>ROUND(I248*H248,2)</f>
        <v>0</v>
      </c>
      <c r="K248" s="260"/>
      <c r="L248" s="261"/>
      <c r="M248" s="262" t="s">
        <v>1</v>
      </c>
      <c r="N248" s="263" t="s">
        <v>40</v>
      </c>
      <c r="O248" s="91"/>
      <c r="P248" s="229">
        <f>O248*H248</f>
        <v>0</v>
      </c>
      <c r="Q248" s="229">
        <v>0.0010499999999999999</v>
      </c>
      <c r="R248" s="229">
        <f>Q248*H248</f>
        <v>0.0020999999999999999</v>
      </c>
      <c r="S248" s="229">
        <v>0</v>
      </c>
      <c r="T248" s="230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1" t="s">
        <v>299</v>
      </c>
      <c r="AT248" s="231" t="s">
        <v>356</v>
      </c>
      <c r="AU248" s="231" t="s">
        <v>83</v>
      </c>
      <c r="AY248" s="16" t="s">
        <v>126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6" t="s">
        <v>132</v>
      </c>
      <c r="BK248" s="232">
        <f>ROUND(I248*H248,2)</f>
        <v>0</v>
      </c>
      <c r="BL248" s="16" t="s">
        <v>212</v>
      </c>
      <c r="BM248" s="231" t="s">
        <v>515</v>
      </c>
    </row>
    <row r="249" s="2" customFormat="1">
      <c r="A249" s="37"/>
      <c r="B249" s="38"/>
      <c r="C249" s="39"/>
      <c r="D249" s="233" t="s">
        <v>134</v>
      </c>
      <c r="E249" s="39"/>
      <c r="F249" s="234" t="s">
        <v>514</v>
      </c>
      <c r="G249" s="39"/>
      <c r="H249" s="39"/>
      <c r="I249" s="235"/>
      <c r="J249" s="39"/>
      <c r="K249" s="39"/>
      <c r="L249" s="43"/>
      <c r="M249" s="236"/>
      <c r="N249" s="237"/>
      <c r="O249" s="91"/>
      <c r="P249" s="91"/>
      <c r="Q249" s="91"/>
      <c r="R249" s="91"/>
      <c r="S249" s="91"/>
      <c r="T249" s="92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134</v>
      </c>
      <c r="AU249" s="16" t="s">
        <v>83</v>
      </c>
    </row>
    <row r="250" s="2" customFormat="1" ht="24.15" customHeight="1">
      <c r="A250" s="37"/>
      <c r="B250" s="38"/>
      <c r="C250" s="253" t="s">
        <v>516</v>
      </c>
      <c r="D250" s="253" t="s">
        <v>356</v>
      </c>
      <c r="E250" s="254" t="s">
        <v>517</v>
      </c>
      <c r="F250" s="255" t="s">
        <v>518</v>
      </c>
      <c r="G250" s="256" t="s">
        <v>247</v>
      </c>
      <c r="H250" s="257">
        <v>1</v>
      </c>
      <c r="I250" s="258"/>
      <c r="J250" s="259">
        <f>ROUND(I250*H250,2)</f>
        <v>0</v>
      </c>
      <c r="K250" s="260"/>
      <c r="L250" s="261"/>
      <c r="M250" s="262" t="s">
        <v>1</v>
      </c>
      <c r="N250" s="263" t="s">
        <v>40</v>
      </c>
      <c r="O250" s="91"/>
      <c r="P250" s="229">
        <f>O250*H250</f>
        <v>0</v>
      </c>
      <c r="Q250" s="229">
        <v>0.0010499999999999999</v>
      </c>
      <c r="R250" s="229">
        <f>Q250*H250</f>
        <v>0.0010499999999999999</v>
      </c>
      <c r="S250" s="229">
        <v>0</v>
      </c>
      <c r="T250" s="230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1" t="s">
        <v>299</v>
      </c>
      <c r="AT250" s="231" t="s">
        <v>356</v>
      </c>
      <c r="AU250" s="231" t="s">
        <v>83</v>
      </c>
      <c r="AY250" s="16" t="s">
        <v>126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6" t="s">
        <v>132</v>
      </c>
      <c r="BK250" s="232">
        <f>ROUND(I250*H250,2)</f>
        <v>0</v>
      </c>
      <c r="BL250" s="16" t="s">
        <v>212</v>
      </c>
      <c r="BM250" s="231" t="s">
        <v>519</v>
      </c>
    </row>
    <row r="251" s="2" customFormat="1">
      <c r="A251" s="37"/>
      <c r="B251" s="38"/>
      <c r="C251" s="39"/>
      <c r="D251" s="233" t="s">
        <v>134</v>
      </c>
      <c r="E251" s="39"/>
      <c r="F251" s="234" t="s">
        <v>518</v>
      </c>
      <c r="G251" s="39"/>
      <c r="H251" s="39"/>
      <c r="I251" s="235"/>
      <c r="J251" s="39"/>
      <c r="K251" s="39"/>
      <c r="L251" s="43"/>
      <c r="M251" s="236"/>
      <c r="N251" s="237"/>
      <c r="O251" s="91"/>
      <c r="P251" s="91"/>
      <c r="Q251" s="91"/>
      <c r="R251" s="91"/>
      <c r="S251" s="91"/>
      <c r="T251" s="92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134</v>
      </c>
      <c r="AU251" s="16" t="s">
        <v>83</v>
      </c>
    </row>
    <row r="252" s="2" customFormat="1" ht="24.15" customHeight="1">
      <c r="A252" s="37"/>
      <c r="B252" s="38"/>
      <c r="C252" s="219" t="s">
        <v>384</v>
      </c>
      <c r="D252" s="219" t="s">
        <v>128</v>
      </c>
      <c r="E252" s="220" t="s">
        <v>520</v>
      </c>
      <c r="F252" s="221" t="s">
        <v>521</v>
      </c>
      <c r="G252" s="222" t="s">
        <v>247</v>
      </c>
      <c r="H252" s="223">
        <v>1</v>
      </c>
      <c r="I252" s="224"/>
      <c r="J252" s="225">
        <f>ROUND(I252*H252,2)</f>
        <v>0</v>
      </c>
      <c r="K252" s="226"/>
      <c r="L252" s="43"/>
      <c r="M252" s="227" t="s">
        <v>1</v>
      </c>
      <c r="N252" s="228" t="s">
        <v>40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1" t="s">
        <v>212</v>
      </c>
      <c r="AT252" s="231" t="s">
        <v>128</v>
      </c>
      <c r="AU252" s="231" t="s">
        <v>83</v>
      </c>
      <c r="AY252" s="16" t="s">
        <v>126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6" t="s">
        <v>132</v>
      </c>
      <c r="BK252" s="232">
        <f>ROUND(I252*H252,2)</f>
        <v>0</v>
      </c>
      <c r="BL252" s="16" t="s">
        <v>212</v>
      </c>
      <c r="BM252" s="231" t="s">
        <v>522</v>
      </c>
    </row>
    <row r="253" s="2" customFormat="1">
      <c r="A253" s="37"/>
      <c r="B253" s="38"/>
      <c r="C253" s="39"/>
      <c r="D253" s="233" t="s">
        <v>134</v>
      </c>
      <c r="E253" s="39"/>
      <c r="F253" s="234" t="s">
        <v>521</v>
      </c>
      <c r="G253" s="39"/>
      <c r="H253" s="39"/>
      <c r="I253" s="235"/>
      <c r="J253" s="39"/>
      <c r="K253" s="39"/>
      <c r="L253" s="43"/>
      <c r="M253" s="236"/>
      <c r="N253" s="237"/>
      <c r="O253" s="91"/>
      <c r="P253" s="91"/>
      <c r="Q253" s="91"/>
      <c r="R253" s="91"/>
      <c r="S253" s="91"/>
      <c r="T253" s="92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134</v>
      </c>
      <c r="AU253" s="16" t="s">
        <v>83</v>
      </c>
    </row>
    <row r="254" s="13" customFormat="1">
      <c r="A254" s="13"/>
      <c r="B254" s="238"/>
      <c r="C254" s="239"/>
      <c r="D254" s="233" t="s">
        <v>135</v>
      </c>
      <c r="E254" s="240" t="s">
        <v>1</v>
      </c>
      <c r="F254" s="241" t="s">
        <v>81</v>
      </c>
      <c r="G254" s="239"/>
      <c r="H254" s="242">
        <v>1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135</v>
      </c>
      <c r="AU254" s="248" t="s">
        <v>83</v>
      </c>
      <c r="AV254" s="13" t="s">
        <v>83</v>
      </c>
      <c r="AW254" s="13" t="s">
        <v>30</v>
      </c>
      <c r="AX254" s="13" t="s">
        <v>81</v>
      </c>
      <c r="AY254" s="248" t="s">
        <v>126</v>
      </c>
    </row>
    <row r="255" s="2" customFormat="1" ht="24.15" customHeight="1">
      <c r="A255" s="37"/>
      <c r="B255" s="38"/>
      <c r="C255" s="253" t="s">
        <v>523</v>
      </c>
      <c r="D255" s="253" t="s">
        <v>356</v>
      </c>
      <c r="E255" s="254" t="s">
        <v>524</v>
      </c>
      <c r="F255" s="255" t="s">
        <v>525</v>
      </c>
      <c r="G255" s="256" t="s">
        <v>247</v>
      </c>
      <c r="H255" s="257">
        <v>1</v>
      </c>
      <c r="I255" s="258"/>
      <c r="J255" s="259">
        <f>ROUND(I255*H255,2)</f>
        <v>0</v>
      </c>
      <c r="K255" s="260"/>
      <c r="L255" s="261"/>
      <c r="M255" s="262" t="s">
        <v>1</v>
      </c>
      <c r="N255" s="263" t="s">
        <v>40</v>
      </c>
      <c r="O255" s="91"/>
      <c r="P255" s="229">
        <f>O255*H255</f>
        <v>0</v>
      </c>
      <c r="Q255" s="229">
        <v>0.0010499999999999999</v>
      </c>
      <c r="R255" s="229">
        <f>Q255*H255</f>
        <v>0.0010499999999999999</v>
      </c>
      <c r="S255" s="229">
        <v>0</v>
      </c>
      <c r="T255" s="230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1" t="s">
        <v>299</v>
      </c>
      <c r="AT255" s="231" t="s">
        <v>356</v>
      </c>
      <c r="AU255" s="231" t="s">
        <v>83</v>
      </c>
      <c r="AY255" s="16" t="s">
        <v>126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6" t="s">
        <v>132</v>
      </c>
      <c r="BK255" s="232">
        <f>ROUND(I255*H255,2)</f>
        <v>0</v>
      </c>
      <c r="BL255" s="16" t="s">
        <v>212</v>
      </c>
      <c r="BM255" s="231" t="s">
        <v>526</v>
      </c>
    </row>
    <row r="256" s="2" customFormat="1">
      <c r="A256" s="37"/>
      <c r="B256" s="38"/>
      <c r="C256" s="39"/>
      <c r="D256" s="233" t="s">
        <v>134</v>
      </c>
      <c r="E256" s="39"/>
      <c r="F256" s="234" t="s">
        <v>525</v>
      </c>
      <c r="G256" s="39"/>
      <c r="H256" s="39"/>
      <c r="I256" s="235"/>
      <c r="J256" s="39"/>
      <c r="K256" s="39"/>
      <c r="L256" s="43"/>
      <c r="M256" s="236"/>
      <c r="N256" s="237"/>
      <c r="O256" s="91"/>
      <c r="P256" s="91"/>
      <c r="Q256" s="91"/>
      <c r="R256" s="91"/>
      <c r="S256" s="91"/>
      <c r="T256" s="92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134</v>
      </c>
      <c r="AU256" s="16" t="s">
        <v>83</v>
      </c>
    </row>
    <row r="257" s="2" customFormat="1" ht="33" customHeight="1">
      <c r="A257" s="37"/>
      <c r="B257" s="38"/>
      <c r="C257" s="219" t="s">
        <v>527</v>
      </c>
      <c r="D257" s="219" t="s">
        <v>128</v>
      </c>
      <c r="E257" s="220" t="s">
        <v>528</v>
      </c>
      <c r="F257" s="221" t="s">
        <v>529</v>
      </c>
      <c r="G257" s="222" t="s">
        <v>247</v>
      </c>
      <c r="H257" s="223">
        <v>1</v>
      </c>
      <c r="I257" s="224"/>
      <c r="J257" s="225">
        <f>ROUND(I257*H257,2)</f>
        <v>0</v>
      </c>
      <c r="K257" s="226"/>
      <c r="L257" s="43"/>
      <c r="M257" s="227" t="s">
        <v>1</v>
      </c>
      <c r="N257" s="228" t="s">
        <v>40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1" t="s">
        <v>212</v>
      </c>
      <c r="AT257" s="231" t="s">
        <v>128</v>
      </c>
      <c r="AU257" s="231" t="s">
        <v>83</v>
      </c>
      <c r="AY257" s="16" t="s">
        <v>126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6" t="s">
        <v>132</v>
      </c>
      <c r="BK257" s="232">
        <f>ROUND(I257*H257,2)</f>
        <v>0</v>
      </c>
      <c r="BL257" s="16" t="s">
        <v>212</v>
      </c>
      <c r="BM257" s="231" t="s">
        <v>530</v>
      </c>
    </row>
    <row r="258" s="2" customFormat="1">
      <c r="A258" s="37"/>
      <c r="B258" s="38"/>
      <c r="C258" s="39"/>
      <c r="D258" s="233" t="s">
        <v>134</v>
      </c>
      <c r="E258" s="39"/>
      <c r="F258" s="234" t="s">
        <v>529</v>
      </c>
      <c r="G258" s="39"/>
      <c r="H258" s="39"/>
      <c r="I258" s="235"/>
      <c r="J258" s="39"/>
      <c r="K258" s="39"/>
      <c r="L258" s="43"/>
      <c r="M258" s="236"/>
      <c r="N258" s="237"/>
      <c r="O258" s="91"/>
      <c r="P258" s="91"/>
      <c r="Q258" s="91"/>
      <c r="R258" s="91"/>
      <c r="S258" s="91"/>
      <c r="T258" s="92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134</v>
      </c>
      <c r="AU258" s="16" t="s">
        <v>83</v>
      </c>
    </row>
    <row r="259" s="2" customFormat="1" ht="16.5" customHeight="1">
      <c r="A259" s="37"/>
      <c r="B259" s="38"/>
      <c r="C259" s="253" t="s">
        <v>531</v>
      </c>
      <c r="D259" s="253" t="s">
        <v>356</v>
      </c>
      <c r="E259" s="254" t="s">
        <v>532</v>
      </c>
      <c r="F259" s="255" t="s">
        <v>533</v>
      </c>
      <c r="G259" s="256" t="s">
        <v>247</v>
      </c>
      <c r="H259" s="257">
        <v>1</v>
      </c>
      <c r="I259" s="258"/>
      <c r="J259" s="259">
        <f>ROUND(I259*H259,2)</f>
        <v>0</v>
      </c>
      <c r="K259" s="260"/>
      <c r="L259" s="261"/>
      <c r="M259" s="262" t="s">
        <v>1</v>
      </c>
      <c r="N259" s="263" t="s">
        <v>40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1" t="s">
        <v>299</v>
      </c>
      <c r="AT259" s="231" t="s">
        <v>356</v>
      </c>
      <c r="AU259" s="231" t="s">
        <v>83</v>
      </c>
      <c r="AY259" s="16" t="s">
        <v>126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6" t="s">
        <v>132</v>
      </c>
      <c r="BK259" s="232">
        <f>ROUND(I259*H259,2)</f>
        <v>0</v>
      </c>
      <c r="BL259" s="16" t="s">
        <v>212</v>
      </c>
      <c r="BM259" s="231" t="s">
        <v>534</v>
      </c>
    </row>
    <row r="260" s="2" customFormat="1">
      <c r="A260" s="37"/>
      <c r="B260" s="38"/>
      <c r="C260" s="39"/>
      <c r="D260" s="233" t="s">
        <v>134</v>
      </c>
      <c r="E260" s="39"/>
      <c r="F260" s="234" t="s">
        <v>533</v>
      </c>
      <c r="G260" s="39"/>
      <c r="H260" s="39"/>
      <c r="I260" s="235"/>
      <c r="J260" s="39"/>
      <c r="K260" s="39"/>
      <c r="L260" s="43"/>
      <c r="M260" s="236"/>
      <c r="N260" s="237"/>
      <c r="O260" s="91"/>
      <c r="P260" s="91"/>
      <c r="Q260" s="91"/>
      <c r="R260" s="91"/>
      <c r="S260" s="91"/>
      <c r="T260" s="92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134</v>
      </c>
      <c r="AU260" s="16" t="s">
        <v>83</v>
      </c>
    </row>
    <row r="261" s="2" customFormat="1" ht="33" customHeight="1">
      <c r="A261" s="37"/>
      <c r="B261" s="38"/>
      <c r="C261" s="219" t="s">
        <v>535</v>
      </c>
      <c r="D261" s="219" t="s">
        <v>128</v>
      </c>
      <c r="E261" s="220" t="s">
        <v>536</v>
      </c>
      <c r="F261" s="221" t="s">
        <v>537</v>
      </c>
      <c r="G261" s="222" t="s">
        <v>247</v>
      </c>
      <c r="H261" s="223">
        <v>1</v>
      </c>
      <c r="I261" s="224"/>
      <c r="J261" s="225">
        <f>ROUND(I261*H261,2)</f>
        <v>0</v>
      </c>
      <c r="K261" s="226"/>
      <c r="L261" s="43"/>
      <c r="M261" s="227" t="s">
        <v>1</v>
      </c>
      <c r="N261" s="228" t="s">
        <v>40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1" t="s">
        <v>212</v>
      </c>
      <c r="AT261" s="231" t="s">
        <v>128</v>
      </c>
      <c r="AU261" s="231" t="s">
        <v>83</v>
      </c>
      <c r="AY261" s="16" t="s">
        <v>126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6" t="s">
        <v>132</v>
      </c>
      <c r="BK261" s="232">
        <f>ROUND(I261*H261,2)</f>
        <v>0</v>
      </c>
      <c r="BL261" s="16" t="s">
        <v>212</v>
      </c>
      <c r="BM261" s="231" t="s">
        <v>538</v>
      </c>
    </row>
    <row r="262" s="2" customFormat="1">
      <c r="A262" s="37"/>
      <c r="B262" s="38"/>
      <c r="C262" s="39"/>
      <c r="D262" s="233" t="s">
        <v>134</v>
      </c>
      <c r="E262" s="39"/>
      <c r="F262" s="234" t="s">
        <v>537</v>
      </c>
      <c r="G262" s="39"/>
      <c r="H262" s="39"/>
      <c r="I262" s="235"/>
      <c r="J262" s="39"/>
      <c r="K262" s="39"/>
      <c r="L262" s="43"/>
      <c r="M262" s="236"/>
      <c r="N262" s="237"/>
      <c r="O262" s="91"/>
      <c r="P262" s="91"/>
      <c r="Q262" s="91"/>
      <c r="R262" s="91"/>
      <c r="S262" s="91"/>
      <c r="T262" s="92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134</v>
      </c>
      <c r="AU262" s="16" t="s">
        <v>83</v>
      </c>
    </row>
    <row r="263" s="2" customFormat="1" ht="16.5" customHeight="1">
      <c r="A263" s="37"/>
      <c r="B263" s="38"/>
      <c r="C263" s="253" t="s">
        <v>539</v>
      </c>
      <c r="D263" s="253" t="s">
        <v>356</v>
      </c>
      <c r="E263" s="254" t="s">
        <v>540</v>
      </c>
      <c r="F263" s="255" t="s">
        <v>541</v>
      </c>
      <c r="G263" s="256" t="s">
        <v>247</v>
      </c>
      <c r="H263" s="257">
        <v>1</v>
      </c>
      <c r="I263" s="258"/>
      <c r="J263" s="259">
        <f>ROUND(I263*H263,2)</f>
        <v>0</v>
      </c>
      <c r="K263" s="260"/>
      <c r="L263" s="261"/>
      <c r="M263" s="262" t="s">
        <v>1</v>
      </c>
      <c r="N263" s="263" t="s">
        <v>40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1" t="s">
        <v>299</v>
      </c>
      <c r="AT263" s="231" t="s">
        <v>356</v>
      </c>
      <c r="AU263" s="231" t="s">
        <v>83</v>
      </c>
      <c r="AY263" s="16" t="s">
        <v>126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6" t="s">
        <v>132</v>
      </c>
      <c r="BK263" s="232">
        <f>ROUND(I263*H263,2)</f>
        <v>0</v>
      </c>
      <c r="BL263" s="16" t="s">
        <v>212</v>
      </c>
      <c r="BM263" s="231" t="s">
        <v>542</v>
      </c>
    </row>
    <row r="264" s="2" customFormat="1">
      <c r="A264" s="37"/>
      <c r="B264" s="38"/>
      <c r="C264" s="39"/>
      <c r="D264" s="233" t="s">
        <v>134</v>
      </c>
      <c r="E264" s="39"/>
      <c r="F264" s="234" t="s">
        <v>541</v>
      </c>
      <c r="G264" s="39"/>
      <c r="H264" s="39"/>
      <c r="I264" s="235"/>
      <c r="J264" s="39"/>
      <c r="K264" s="39"/>
      <c r="L264" s="43"/>
      <c r="M264" s="236"/>
      <c r="N264" s="237"/>
      <c r="O264" s="91"/>
      <c r="P264" s="91"/>
      <c r="Q264" s="91"/>
      <c r="R264" s="91"/>
      <c r="S264" s="91"/>
      <c r="T264" s="92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134</v>
      </c>
      <c r="AU264" s="16" t="s">
        <v>83</v>
      </c>
    </row>
    <row r="265" s="2" customFormat="1" ht="37.8" customHeight="1">
      <c r="A265" s="37"/>
      <c r="B265" s="38"/>
      <c r="C265" s="219" t="s">
        <v>543</v>
      </c>
      <c r="D265" s="219" t="s">
        <v>128</v>
      </c>
      <c r="E265" s="220" t="s">
        <v>544</v>
      </c>
      <c r="F265" s="221" t="s">
        <v>545</v>
      </c>
      <c r="G265" s="222" t="s">
        <v>247</v>
      </c>
      <c r="H265" s="223">
        <v>1</v>
      </c>
      <c r="I265" s="224"/>
      <c r="J265" s="225">
        <f>ROUND(I265*H265,2)</f>
        <v>0</v>
      </c>
      <c r="K265" s="226"/>
      <c r="L265" s="43"/>
      <c r="M265" s="227" t="s">
        <v>1</v>
      </c>
      <c r="N265" s="228" t="s">
        <v>40</v>
      </c>
      <c r="O265" s="91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1" t="s">
        <v>212</v>
      </c>
      <c r="AT265" s="231" t="s">
        <v>128</v>
      </c>
      <c r="AU265" s="231" t="s">
        <v>83</v>
      </c>
      <c r="AY265" s="16" t="s">
        <v>126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6" t="s">
        <v>132</v>
      </c>
      <c r="BK265" s="232">
        <f>ROUND(I265*H265,2)</f>
        <v>0</v>
      </c>
      <c r="BL265" s="16" t="s">
        <v>212</v>
      </c>
      <c r="BM265" s="231" t="s">
        <v>546</v>
      </c>
    </row>
    <row r="266" s="2" customFormat="1">
      <c r="A266" s="37"/>
      <c r="B266" s="38"/>
      <c r="C266" s="39"/>
      <c r="D266" s="233" t="s">
        <v>134</v>
      </c>
      <c r="E266" s="39"/>
      <c r="F266" s="234" t="s">
        <v>545</v>
      </c>
      <c r="G266" s="39"/>
      <c r="H266" s="39"/>
      <c r="I266" s="235"/>
      <c r="J266" s="39"/>
      <c r="K266" s="39"/>
      <c r="L266" s="43"/>
      <c r="M266" s="236"/>
      <c r="N266" s="237"/>
      <c r="O266" s="91"/>
      <c r="P266" s="91"/>
      <c r="Q266" s="91"/>
      <c r="R266" s="91"/>
      <c r="S266" s="91"/>
      <c r="T266" s="92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134</v>
      </c>
      <c r="AU266" s="16" t="s">
        <v>83</v>
      </c>
    </row>
    <row r="267" s="2" customFormat="1" ht="16.5" customHeight="1">
      <c r="A267" s="37"/>
      <c r="B267" s="38"/>
      <c r="C267" s="253" t="s">
        <v>547</v>
      </c>
      <c r="D267" s="253" t="s">
        <v>356</v>
      </c>
      <c r="E267" s="254" t="s">
        <v>548</v>
      </c>
      <c r="F267" s="255" t="s">
        <v>549</v>
      </c>
      <c r="G267" s="256" t="s">
        <v>247</v>
      </c>
      <c r="H267" s="257">
        <v>1</v>
      </c>
      <c r="I267" s="258"/>
      <c r="J267" s="259">
        <f>ROUND(I267*H267,2)</f>
        <v>0</v>
      </c>
      <c r="K267" s="260"/>
      <c r="L267" s="261"/>
      <c r="M267" s="262" t="s">
        <v>1</v>
      </c>
      <c r="N267" s="263" t="s">
        <v>40</v>
      </c>
      <c r="O267" s="91"/>
      <c r="P267" s="229">
        <f>O267*H267</f>
        <v>0</v>
      </c>
      <c r="Q267" s="229">
        <v>0.0014</v>
      </c>
      <c r="R267" s="229">
        <f>Q267*H267</f>
        <v>0.0014</v>
      </c>
      <c r="S267" s="229">
        <v>0</v>
      </c>
      <c r="T267" s="230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1" t="s">
        <v>299</v>
      </c>
      <c r="AT267" s="231" t="s">
        <v>356</v>
      </c>
      <c r="AU267" s="231" t="s">
        <v>83</v>
      </c>
      <c r="AY267" s="16" t="s">
        <v>126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6" t="s">
        <v>132</v>
      </c>
      <c r="BK267" s="232">
        <f>ROUND(I267*H267,2)</f>
        <v>0</v>
      </c>
      <c r="BL267" s="16" t="s">
        <v>212</v>
      </c>
      <c r="BM267" s="231" t="s">
        <v>550</v>
      </c>
    </row>
    <row r="268" s="2" customFormat="1">
      <c r="A268" s="37"/>
      <c r="B268" s="38"/>
      <c r="C268" s="39"/>
      <c r="D268" s="233" t="s">
        <v>134</v>
      </c>
      <c r="E268" s="39"/>
      <c r="F268" s="234" t="s">
        <v>549</v>
      </c>
      <c r="G268" s="39"/>
      <c r="H268" s="39"/>
      <c r="I268" s="235"/>
      <c r="J268" s="39"/>
      <c r="K268" s="39"/>
      <c r="L268" s="43"/>
      <c r="M268" s="236"/>
      <c r="N268" s="237"/>
      <c r="O268" s="91"/>
      <c r="P268" s="91"/>
      <c r="Q268" s="91"/>
      <c r="R268" s="91"/>
      <c r="S268" s="91"/>
      <c r="T268" s="92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134</v>
      </c>
      <c r="AU268" s="16" t="s">
        <v>83</v>
      </c>
    </row>
    <row r="269" s="2" customFormat="1" ht="24.15" customHeight="1">
      <c r="A269" s="37"/>
      <c r="B269" s="38"/>
      <c r="C269" s="219" t="s">
        <v>551</v>
      </c>
      <c r="D269" s="219" t="s">
        <v>128</v>
      </c>
      <c r="E269" s="220" t="s">
        <v>552</v>
      </c>
      <c r="F269" s="221" t="s">
        <v>553</v>
      </c>
      <c r="G269" s="222" t="s">
        <v>247</v>
      </c>
      <c r="H269" s="223">
        <v>2</v>
      </c>
      <c r="I269" s="224"/>
      <c r="J269" s="225">
        <f>ROUND(I269*H269,2)</f>
        <v>0</v>
      </c>
      <c r="K269" s="226"/>
      <c r="L269" s="43"/>
      <c r="M269" s="227" t="s">
        <v>1</v>
      </c>
      <c r="N269" s="228" t="s">
        <v>40</v>
      </c>
      <c r="O269" s="91"/>
      <c r="P269" s="229">
        <f>O269*H269</f>
        <v>0</v>
      </c>
      <c r="Q269" s="229">
        <v>0</v>
      </c>
      <c r="R269" s="229">
        <f>Q269*H269</f>
        <v>0</v>
      </c>
      <c r="S269" s="229">
        <v>0</v>
      </c>
      <c r="T269" s="230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1" t="s">
        <v>212</v>
      </c>
      <c r="AT269" s="231" t="s">
        <v>128</v>
      </c>
      <c r="AU269" s="231" t="s">
        <v>83</v>
      </c>
      <c r="AY269" s="16" t="s">
        <v>126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6" t="s">
        <v>132</v>
      </c>
      <c r="BK269" s="232">
        <f>ROUND(I269*H269,2)</f>
        <v>0</v>
      </c>
      <c r="BL269" s="16" t="s">
        <v>212</v>
      </c>
      <c r="BM269" s="231" t="s">
        <v>554</v>
      </c>
    </row>
    <row r="270" s="2" customFormat="1">
      <c r="A270" s="37"/>
      <c r="B270" s="38"/>
      <c r="C270" s="39"/>
      <c r="D270" s="233" t="s">
        <v>134</v>
      </c>
      <c r="E270" s="39"/>
      <c r="F270" s="234" t="s">
        <v>553</v>
      </c>
      <c r="G270" s="39"/>
      <c r="H270" s="39"/>
      <c r="I270" s="235"/>
      <c r="J270" s="39"/>
      <c r="K270" s="39"/>
      <c r="L270" s="43"/>
      <c r="M270" s="236"/>
      <c r="N270" s="237"/>
      <c r="O270" s="91"/>
      <c r="P270" s="91"/>
      <c r="Q270" s="91"/>
      <c r="R270" s="91"/>
      <c r="S270" s="91"/>
      <c r="T270" s="92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134</v>
      </c>
      <c r="AU270" s="16" t="s">
        <v>83</v>
      </c>
    </row>
    <row r="271" s="13" customFormat="1">
      <c r="A271" s="13"/>
      <c r="B271" s="238"/>
      <c r="C271" s="239"/>
      <c r="D271" s="233" t="s">
        <v>135</v>
      </c>
      <c r="E271" s="240" t="s">
        <v>1</v>
      </c>
      <c r="F271" s="241" t="s">
        <v>83</v>
      </c>
      <c r="G271" s="239"/>
      <c r="H271" s="242">
        <v>2</v>
      </c>
      <c r="I271" s="243"/>
      <c r="J271" s="239"/>
      <c r="K271" s="239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135</v>
      </c>
      <c r="AU271" s="248" t="s">
        <v>83</v>
      </c>
      <c r="AV271" s="13" t="s">
        <v>83</v>
      </c>
      <c r="AW271" s="13" t="s">
        <v>30</v>
      </c>
      <c r="AX271" s="13" t="s">
        <v>81</v>
      </c>
      <c r="AY271" s="248" t="s">
        <v>126</v>
      </c>
    </row>
    <row r="272" s="2" customFormat="1" ht="24.15" customHeight="1">
      <c r="A272" s="37"/>
      <c r="B272" s="38"/>
      <c r="C272" s="219" t="s">
        <v>555</v>
      </c>
      <c r="D272" s="219" t="s">
        <v>128</v>
      </c>
      <c r="E272" s="220" t="s">
        <v>556</v>
      </c>
      <c r="F272" s="221" t="s">
        <v>557</v>
      </c>
      <c r="G272" s="222" t="s">
        <v>247</v>
      </c>
      <c r="H272" s="223">
        <v>1</v>
      </c>
      <c r="I272" s="224"/>
      <c r="J272" s="225">
        <f>ROUND(I272*H272,2)</f>
        <v>0</v>
      </c>
      <c r="K272" s="226"/>
      <c r="L272" s="43"/>
      <c r="M272" s="227" t="s">
        <v>1</v>
      </c>
      <c r="N272" s="228" t="s">
        <v>40</v>
      </c>
      <c r="O272" s="91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1" t="s">
        <v>212</v>
      </c>
      <c r="AT272" s="231" t="s">
        <v>128</v>
      </c>
      <c r="AU272" s="231" t="s">
        <v>83</v>
      </c>
      <c r="AY272" s="16" t="s">
        <v>126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6" t="s">
        <v>132</v>
      </c>
      <c r="BK272" s="232">
        <f>ROUND(I272*H272,2)</f>
        <v>0</v>
      </c>
      <c r="BL272" s="16" t="s">
        <v>212</v>
      </c>
      <c r="BM272" s="231" t="s">
        <v>558</v>
      </c>
    </row>
    <row r="273" s="2" customFormat="1">
      <c r="A273" s="37"/>
      <c r="B273" s="38"/>
      <c r="C273" s="39"/>
      <c r="D273" s="233" t="s">
        <v>134</v>
      </c>
      <c r="E273" s="39"/>
      <c r="F273" s="234" t="s">
        <v>557</v>
      </c>
      <c r="G273" s="39"/>
      <c r="H273" s="39"/>
      <c r="I273" s="235"/>
      <c r="J273" s="39"/>
      <c r="K273" s="39"/>
      <c r="L273" s="43"/>
      <c r="M273" s="236"/>
      <c r="N273" s="237"/>
      <c r="O273" s="91"/>
      <c r="P273" s="91"/>
      <c r="Q273" s="91"/>
      <c r="R273" s="91"/>
      <c r="S273" s="91"/>
      <c r="T273" s="92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134</v>
      </c>
      <c r="AU273" s="16" t="s">
        <v>83</v>
      </c>
    </row>
    <row r="274" s="13" customFormat="1">
      <c r="A274" s="13"/>
      <c r="B274" s="238"/>
      <c r="C274" s="239"/>
      <c r="D274" s="233" t="s">
        <v>135</v>
      </c>
      <c r="E274" s="240" t="s">
        <v>1</v>
      </c>
      <c r="F274" s="241" t="s">
        <v>81</v>
      </c>
      <c r="G274" s="239"/>
      <c r="H274" s="242">
        <v>1</v>
      </c>
      <c r="I274" s="243"/>
      <c r="J274" s="239"/>
      <c r="K274" s="239"/>
      <c r="L274" s="244"/>
      <c r="M274" s="245"/>
      <c r="N274" s="246"/>
      <c r="O274" s="246"/>
      <c r="P274" s="246"/>
      <c r="Q274" s="246"/>
      <c r="R274" s="246"/>
      <c r="S274" s="246"/>
      <c r="T274" s="24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8" t="s">
        <v>135</v>
      </c>
      <c r="AU274" s="248" t="s">
        <v>83</v>
      </c>
      <c r="AV274" s="13" t="s">
        <v>83</v>
      </c>
      <c r="AW274" s="13" t="s">
        <v>30</v>
      </c>
      <c r="AX274" s="13" t="s">
        <v>81</v>
      </c>
      <c r="AY274" s="248" t="s">
        <v>126</v>
      </c>
    </row>
    <row r="275" s="2" customFormat="1" ht="16.5" customHeight="1">
      <c r="A275" s="37"/>
      <c r="B275" s="38"/>
      <c r="C275" s="253" t="s">
        <v>559</v>
      </c>
      <c r="D275" s="253" t="s">
        <v>356</v>
      </c>
      <c r="E275" s="254" t="s">
        <v>560</v>
      </c>
      <c r="F275" s="255" t="s">
        <v>561</v>
      </c>
      <c r="G275" s="256" t="s">
        <v>247</v>
      </c>
      <c r="H275" s="257">
        <v>1</v>
      </c>
      <c r="I275" s="258"/>
      <c r="J275" s="259">
        <f>ROUND(I275*H275,2)</f>
        <v>0</v>
      </c>
      <c r="K275" s="260"/>
      <c r="L275" s="261"/>
      <c r="M275" s="262" t="s">
        <v>1</v>
      </c>
      <c r="N275" s="263" t="s">
        <v>40</v>
      </c>
      <c r="O275" s="91"/>
      <c r="P275" s="229">
        <f>O275*H275</f>
        <v>0</v>
      </c>
      <c r="Q275" s="229">
        <v>0</v>
      </c>
      <c r="R275" s="229">
        <f>Q275*H275</f>
        <v>0</v>
      </c>
      <c r="S275" s="229">
        <v>0</v>
      </c>
      <c r="T275" s="230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1" t="s">
        <v>299</v>
      </c>
      <c r="AT275" s="231" t="s">
        <v>356</v>
      </c>
      <c r="AU275" s="231" t="s">
        <v>83</v>
      </c>
      <c r="AY275" s="16" t="s">
        <v>126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6" t="s">
        <v>132</v>
      </c>
      <c r="BK275" s="232">
        <f>ROUND(I275*H275,2)</f>
        <v>0</v>
      </c>
      <c r="BL275" s="16" t="s">
        <v>212</v>
      </c>
      <c r="BM275" s="231" t="s">
        <v>562</v>
      </c>
    </row>
    <row r="276" s="2" customFormat="1">
      <c r="A276" s="37"/>
      <c r="B276" s="38"/>
      <c r="C276" s="39"/>
      <c r="D276" s="233" t="s">
        <v>134</v>
      </c>
      <c r="E276" s="39"/>
      <c r="F276" s="234" t="s">
        <v>561</v>
      </c>
      <c r="G276" s="39"/>
      <c r="H276" s="39"/>
      <c r="I276" s="235"/>
      <c r="J276" s="39"/>
      <c r="K276" s="39"/>
      <c r="L276" s="43"/>
      <c r="M276" s="236"/>
      <c r="N276" s="237"/>
      <c r="O276" s="91"/>
      <c r="P276" s="91"/>
      <c r="Q276" s="91"/>
      <c r="R276" s="91"/>
      <c r="S276" s="91"/>
      <c r="T276" s="92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134</v>
      </c>
      <c r="AU276" s="16" t="s">
        <v>83</v>
      </c>
    </row>
    <row r="277" s="2" customFormat="1" ht="24.15" customHeight="1">
      <c r="A277" s="37"/>
      <c r="B277" s="38"/>
      <c r="C277" s="219" t="s">
        <v>563</v>
      </c>
      <c r="D277" s="219" t="s">
        <v>128</v>
      </c>
      <c r="E277" s="220" t="s">
        <v>564</v>
      </c>
      <c r="F277" s="221" t="s">
        <v>565</v>
      </c>
      <c r="G277" s="222" t="s">
        <v>247</v>
      </c>
      <c r="H277" s="223">
        <v>1</v>
      </c>
      <c r="I277" s="224"/>
      <c r="J277" s="225">
        <f>ROUND(I277*H277,2)</f>
        <v>0</v>
      </c>
      <c r="K277" s="226"/>
      <c r="L277" s="43"/>
      <c r="M277" s="227" t="s">
        <v>1</v>
      </c>
      <c r="N277" s="228" t="s">
        <v>40</v>
      </c>
      <c r="O277" s="91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1" t="s">
        <v>212</v>
      </c>
      <c r="AT277" s="231" t="s">
        <v>128</v>
      </c>
      <c r="AU277" s="231" t="s">
        <v>83</v>
      </c>
      <c r="AY277" s="16" t="s">
        <v>126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6" t="s">
        <v>132</v>
      </c>
      <c r="BK277" s="232">
        <f>ROUND(I277*H277,2)</f>
        <v>0</v>
      </c>
      <c r="BL277" s="16" t="s">
        <v>212</v>
      </c>
      <c r="BM277" s="231" t="s">
        <v>566</v>
      </c>
    </row>
    <row r="278" s="2" customFormat="1">
      <c r="A278" s="37"/>
      <c r="B278" s="38"/>
      <c r="C278" s="39"/>
      <c r="D278" s="233" t="s">
        <v>134</v>
      </c>
      <c r="E278" s="39"/>
      <c r="F278" s="234" t="s">
        <v>565</v>
      </c>
      <c r="G278" s="39"/>
      <c r="H278" s="39"/>
      <c r="I278" s="235"/>
      <c r="J278" s="39"/>
      <c r="K278" s="39"/>
      <c r="L278" s="43"/>
      <c r="M278" s="236"/>
      <c r="N278" s="237"/>
      <c r="O278" s="91"/>
      <c r="P278" s="91"/>
      <c r="Q278" s="91"/>
      <c r="R278" s="91"/>
      <c r="S278" s="91"/>
      <c r="T278" s="92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134</v>
      </c>
      <c r="AU278" s="16" t="s">
        <v>83</v>
      </c>
    </row>
    <row r="279" s="2" customFormat="1" ht="24.15" customHeight="1">
      <c r="A279" s="37"/>
      <c r="B279" s="38"/>
      <c r="C279" s="219" t="s">
        <v>567</v>
      </c>
      <c r="D279" s="219" t="s">
        <v>128</v>
      </c>
      <c r="E279" s="220" t="s">
        <v>568</v>
      </c>
      <c r="F279" s="221" t="s">
        <v>569</v>
      </c>
      <c r="G279" s="222" t="s">
        <v>247</v>
      </c>
      <c r="H279" s="223">
        <v>3</v>
      </c>
      <c r="I279" s="224"/>
      <c r="J279" s="225">
        <f>ROUND(I279*H279,2)</f>
        <v>0</v>
      </c>
      <c r="K279" s="226"/>
      <c r="L279" s="43"/>
      <c r="M279" s="227" t="s">
        <v>1</v>
      </c>
      <c r="N279" s="228" t="s">
        <v>40</v>
      </c>
      <c r="O279" s="91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1" t="s">
        <v>212</v>
      </c>
      <c r="AT279" s="231" t="s">
        <v>128</v>
      </c>
      <c r="AU279" s="231" t="s">
        <v>83</v>
      </c>
      <c r="AY279" s="16" t="s">
        <v>126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6" t="s">
        <v>132</v>
      </c>
      <c r="BK279" s="232">
        <f>ROUND(I279*H279,2)</f>
        <v>0</v>
      </c>
      <c r="BL279" s="16" t="s">
        <v>212</v>
      </c>
      <c r="BM279" s="231" t="s">
        <v>570</v>
      </c>
    </row>
    <row r="280" s="2" customFormat="1">
      <c r="A280" s="37"/>
      <c r="B280" s="38"/>
      <c r="C280" s="39"/>
      <c r="D280" s="233" t="s">
        <v>134</v>
      </c>
      <c r="E280" s="39"/>
      <c r="F280" s="234" t="s">
        <v>569</v>
      </c>
      <c r="G280" s="39"/>
      <c r="H280" s="39"/>
      <c r="I280" s="235"/>
      <c r="J280" s="39"/>
      <c r="K280" s="39"/>
      <c r="L280" s="43"/>
      <c r="M280" s="236"/>
      <c r="N280" s="237"/>
      <c r="O280" s="91"/>
      <c r="P280" s="91"/>
      <c r="Q280" s="91"/>
      <c r="R280" s="91"/>
      <c r="S280" s="91"/>
      <c r="T280" s="92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134</v>
      </c>
      <c r="AU280" s="16" t="s">
        <v>83</v>
      </c>
    </row>
    <row r="281" s="13" customFormat="1">
      <c r="A281" s="13"/>
      <c r="B281" s="238"/>
      <c r="C281" s="239"/>
      <c r="D281" s="233" t="s">
        <v>135</v>
      </c>
      <c r="E281" s="240" t="s">
        <v>1</v>
      </c>
      <c r="F281" s="241" t="s">
        <v>571</v>
      </c>
      <c r="G281" s="239"/>
      <c r="H281" s="242">
        <v>3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135</v>
      </c>
      <c r="AU281" s="248" t="s">
        <v>83</v>
      </c>
      <c r="AV281" s="13" t="s">
        <v>83</v>
      </c>
      <c r="AW281" s="13" t="s">
        <v>30</v>
      </c>
      <c r="AX281" s="13" t="s">
        <v>81</v>
      </c>
      <c r="AY281" s="248" t="s">
        <v>126</v>
      </c>
    </row>
    <row r="282" s="2" customFormat="1" ht="16.5" customHeight="1">
      <c r="A282" s="37"/>
      <c r="B282" s="38"/>
      <c r="C282" s="253" t="s">
        <v>572</v>
      </c>
      <c r="D282" s="253" t="s">
        <v>356</v>
      </c>
      <c r="E282" s="254" t="s">
        <v>573</v>
      </c>
      <c r="F282" s="255" t="s">
        <v>574</v>
      </c>
      <c r="G282" s="256" t="s">
        <v>247</v>
      </c>
      <c r="H282" s="257">
        <v>3</v>
      </c>
      <c r="I282" s="258"/>
      <c r="J282" s="259">
        <f>ROUND(I282*H282,2)</f>
        <v>0</v>
      </c>
      <c r="K282" s="260"/>
      <c r="L282" s="261"/>
      <c r="M282" s="262" t="s">
        <v>1</v>
      </c>
      <c r="N282" s="263" t="s">
        <v>40</v>
      </c>
      <c r="O282" s="91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1" t="s">
        <v>299</v>
      </c>
      <c r="AT282" s="231" t="s">
        <v>356</v>
      </c>
      <c r="AU282" s="231" t="s">
        <v>83</v>
      </c>
      <c r="AY282" s="16" t="s">
        <v>126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6" t="s">
        <v>132</v>
      </c>
      <c r="BK282" s="232">
        <f>ROUND(I282*H282,2)</f>
        <v>0</v>
      </c>
      <c r="BL282" s="16" t="s">
        <v>212</v>
      </c>
      <c r="BM282" s="231" t="s">
        <v>575</v>
      </c>
    </row>
    <row r="283" s="2" customFormat="1">
      <c r="A283" s="37"/>
      <c r="B283" s="38"/>
      <c r="C283" s="39"/>
      <c r="D283" s="233" t="s">
        <v>134</v>
      </c>
      <c r="E283" s="39"/>
      <c r="F283" s="234" t="s">
        <v>574</v>
      </c>
      <c r="G283" s="39"/>
      <c r="H283" s="39"/>
      <c r="I283" s="235"/>
      <c r="J283" s="39"/>
      <c r="K283" s="39"/>
      <c r="L283" s="43"/>
      <c r="M283" s="236"/>
      <c r="N283" s="237"/>
      <c r="O283" s="91"/>
      <c r="P283" s="91"/>
      <c r="Q283" s="91"/>
      <c r="R283" s="91"/>
      <c r="S283" s="91"/>
      <c r="T283" s="92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134</v>
      </c>
      <c r="AU283" s="16" t="s">
        <v>83</v>
      </c>
    </row>
    <row r="284" s="2" customFormat="1" ht="16.5" customHeight="1">
      <c r="A284" s="37"/>
      <c r="B284" s="38"/>
      <c r="C284" s="253" t="s">
        <v>576</v>
      </c>
      <c r="D284" s="253" t="s">
        <v>356</v>
      </c>
      <c r="E284" s="254" t="s">
        <v>577</v>
      </c>
      <c r="F284" s="255" t="s">
        <v>578</v>
      </c>
      <c r="G284" s="256" t="s">
        <v>247</v>
      </c>
      <c r="H284" s="257">
        <v>1</v>
      </c>
      <c r="I284" s="258"/>
      <c r="J284" s="259">
        <f>ROUND(I284*H284,2)</f>
        <v>0</v>
      </c>
      <c r="K284" s="260"/>
      <c r="L284" s="261"/>
      <c r="M284" s="262" t="s">
        <v>1</v>
      </c>
      <c r="N284" s="263" t="s">
        <v>40</v>
      </c>
      <c r="O284" s="91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1" t="s">
        <v>299</v>
      </c>
      <c r="AT284" s="231" t="s">
        <v>356</v>
      </c>
      <c r="AU284" s="231" t="s">
        <v>83</v>
      </c>
      <c r="AY284" s="16" t="s">
        <v>126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6" t="s">
        <v>132</v>
      </c>
      <c r="BK284" s="232">
        <f>ROUND(I284*H284,2)</f>
        <v>0</v>
      </c>
      <c r="BL284" s="16" t="s">
        <v>212</v>
      </c>
      <c r="BM284" s="231" t="s">
        <v>579</v>
      </c>
    </row>
    <row r="285" s="2" customFormat="1">
      <c r="A285" s="37"/>
      <c r="B285" s="38"/>
      <c r="C285" s="39"/>
      <c r="D285" s="233" t="s">
        <v>134</v>
      </c>
      <c r="E285" s="39"/>
      <c r="F285" s="234" t="s">
        <v>578</v>
      </c>
      <c r="G285" s="39"/>
      <c r="H285" s="39"/>
      <c r="I285" s="235"/>
      <c r="J285" s="39"/>
      <c r="K285" s="39"/>
      <c r="L285" s="43"/>
      <c r="M285" s="236"/>
      <c r="N285" s="237"/>
      <c r="O285" s="91"/>
      <c r="P285" s="91"/>
      <c r="Q285" s="91"/>
      <c r="R285" s="91"/>
      <c r="S285" s="91"/>
      <c r="T285" s="92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134</v>
      </c>
      <c r="AU285" s="16" t="s">
        <v>83</v>
      </c>
    </row>
    <row r="286" s="2" customFormat="1" ht="16.5" customHeight="1">
      <c r="A286" s="37"/>
      <c r="B286" s="38"/>
      <c r="C286" s="253" t="s">
        <v>580</v>
      </c>
      <c r="D286" s="253" t="s">
        <v>356</v>
      </c>
      <c r="E286" s="254" t="s">
        <v>581</v>
      </c>
      <c r="F286" s="255" t="s">
        <v>582</v>
      </c>
      <c r="G286" s="256" t="s">
        <v>247</v>
      </c>
      <c r="H286" s="257">
        <v>1</v>
      </c>
      <c r="I286" s="258"/>
      <c r="J286" s="259">
        <f>ROUND(I286*H286,2)</f>
        <v>0</v>
      </c>
      <c r="K286" s="260"/>
      <c r="L286" s="261"/>
      <c r="M286" s="262" t="s">
        <v>1</v>
      </c>
      <c r="N286" s="263" t="s">
        <v>40</v>
      </c>
      <c r="O286" s="91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1" t="s">
        <v>299</v>
      </c>
      <c r="AT286" s="231" t="s">
        <v>356</v>
      </c>
      <c r="AU286" s="231" t="s">
        <v>83</v>
      </c>
      <c r="AY286" s="16" t="s">
        <v>126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6" t="s">
        <v>132</v>
      </c>
      <c r="BK286" s="232">
        <f>ROUND(I286*H286,2)</f>
        <v>0</v>
      </c>
      <c r="BL286" s="16" t="s">
        <v>212</v>
      </c>
      <c r="BM286" s="231" t="s">
        <v>583</v>
      </c>
    </row>
    <row r="287" s="2" customFormat="1">
      <c r="A287" s="37"/>
      <c r="B287" s="38"/>
      <c r="C287" s="39"/>
      <c r="D287" s="233" t="s">
        <v>134</v>
      </c>
      <c r="E287" s="39"/>
      <c r="F287" s="234" t="s">
        <v>582</v>
      </c>
      <c r="G287" s="39"/>
      <c r="H287" s="39"/>
      <c r="I287" s="235"/>
      <c r="J287" s="39"/>
      <c r="K287" s="39"/>
      <c r="L287" s="43"/>
      <c r="M287" s="236"/>
      <c r="N287" s="237"/>
      <c r="O287" s="91"/>
      <c r="P287" s="91"/>
      <c r="Q287" s="91"/>
      <c r="R287" s="91"/>
      <c r="S287" s="91"/>
      <c r="T287" s="92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134</v>
      </c>
      <c r="AU287" s="16" t="s">
        <v>83</v>
      </c>
    </row>
    <row r="288" s="2" customFormat="1" ht="24.15" customHeight="1">
      <c r="A288" s="37"/>
      <c r="B288" s="38"/>
      <c r="C288" s="219" t="s">
        <v>584</v>
      </c>
      <c r="D288" s="219" t="s">
        <v>128</v>
      </c>
      <c r="E288" s="220" t="s">
        <v>585</v>
      </c>
      <c r="F288" s="221" t="s">
        <v>586</v>
      </c>
      <c r="G288" s="222" t="s">
        <v>247</v>
      </c>
      <c r="H288" s="223">
        <v>3</v>
      </c>
      <c r="I288" s="224"/>
      <c r="J288" s="225">
        <f>ROUND(I288*H288,2)</f>
        <v>0</v>
      </c>
      <c r="K288" s="226"/>
      <c r="L288" s="43"/>
      <c r="M288" s="227" t="s">
        <v>1</v>
      </c>
      <c r="N288" s="228" t="s">
        <v>40</v>
      </c>
      <c r="O288" s="91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1" t="s">
        <v>212</v>
      </c>
      <c r="AT288" s="231" t="s">
        <v>128</v>
      </c>
      <c r="AU288" s="231" t="s">
        <v>83</v>
      </c>
      <c r="AY288" s="16" t="s">
        <v>126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6" t="s">
        <v>132</v>
      </c>
      <c r="BK288" s="232">
        <f>ROUND(I288*H288,2)</f>
        <v>0</v>
      </c>
      <c r="BL288" s="16" t="s">
        <v>212</v>
      </c>
      <c r="BM288" s="231" t="s">
        <v>587</v>
      </c>
    </row>
    <row r="289" s="2" customFormat="1">
      <c r="A289" s="37"/>
      <c r="B289" s="38"/>
      <c r="C289" s="39"/>
      <c r="D289" s="233" t="s">
        <v>134</v>
      </c>
      <c r="E289" s="39"/>
      <c r="F289" s="234" t="s">
        <v>586</v>
      </c>
      <c r="G289" s="39"/>
      <c r="H289" s="39"/>
      <c r="I289" s="235"/>
      <c r="J289" s="39"/>
      <c r="K289" s="39"/>
      <c r="L289" s="43"/>
      <c r="M289" s="236"/>
      <c r="N289" s="237"/>
      <c r="O289" s="91"/>
      <c r="P289" s="91"/>
      <c r="Q289" s="91"/>
      <c r="R289" s="91"/>
      <c r="S289" s="91"/>
      <c r="T289" s="92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134</v>
      </c>
      <c r="AU289" s="16" t="s">
        <v>83</v>
      </c>
    </row>
    <row r="290" s="13" customFormat="1">
      <c r="A290" s="13"/>
      <c r="B290" s="238"/>
      <c r="C290" s="239"/>
      <c r="D290" s="233" t="s">
        <v>135</v>
      </c>
      <c r="E290" s="240" t="s">
        <v>1</v>
      </c>
      <c r="F290" s="241" t="s">
        <v>141</v>
      </c>
      <c r="G290" s="239"/>
      <c r="H290" s="242">
        <v>3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135</v>
      </c>
      <c r="AU290" s="248" t="s">
        <v>83</v>
      </c>
      <c r="AV290" s="13" t="s">
        <v>83</v>
      </c>
      <c r="AW290" s="13" t="s">
        <v>30</v>
      </c>
      <c r="AX290" s="13" t="s">
        <v>81</v>
      </c>
      <c r="AY290" s="248" t="s">
        <v>126</v>
      </c>
    </row>
    <row r="291" s="2" customFormat="1" ht="16.5" customHeight="1">
      <c r="A291" s="37"/>
      <c r="B291" s="38"/>
      <c r="C291" s="253" t="s">
        <v>588</v>
      </c>
      <c r="D291" s="253" t="s">
        <v>356</v>
      </c>
      <c r="E291" s="254" t="s">
        <v>589</v>
      </c>
      <c r="F291" s="255" t="s">
        <v>590</v>
      </c>
      <c r="G291" s="256" t="s">
        <v>247</v>
      </c>
      <c r="H291" s="257">
        <v>3</v>
      </c>
      <c r="I291" s="258"/>
      <c r="J291" s="259">
        <f>ROUND(I291*H291,2)</f>
        <v>0</v>
      </c>
      <c r="K291" s="260"/>
      <c r="L291" s="261"/>
      <c r="M291" s="262" t="s">
        <v>1</v>
      </c>
      <c r="N291" s="263" t="s">
        <v>40</v>
      </c>
      <c r="O291" s="91"/>
      <c r="P291" s="229">
        <f>O291*H291</f>
        <v>0</v>
      </c>
      <c r="Q291" s="229">
        <v>0.00014999999999999999</v>
      </c>
      <c r="R291" s="229">
        <f>Q291*H291</f>
        <v>0.00044999999999999999</v>
      </c>
      <c r="S291" s="229">
        <v>0</v>
      </c>
      <c r="T291" s="230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1" t="s">
        <v>299</v>
      </c>
      <c r="AT291" s="231" t="s">
        <v>356</v>
      </c>
      <c r="AU291" s="231" t="s">
        <v>83</v>
      </c>
      <c r="AY291" s="16" t="s">
        <v>126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6" t="s">
        <v>132</v>
      </c>
      <c r="BK291" s="232">
        <f>ROUND(I291*H291,2)</f>
        <v>0</v>
      </c>
      <c r="BL291" s="16" t="s">
        <v>212</v>
      </c>
      <c r="BM291" s="231" t="s">
        <v>591</v>
      </c>
    </row>
    <row r="292" s="2" customFormat="1">
      <c r="A292" s="37"/>
      <c r="B292" s="38"/>
      <c r="C292" s="39"/>
      <c r="D292" s="233" t="s">
        <v>134</v>
      </c>
      <c r="E292" s="39"/>
      <c r="F292" s="234" t="s">
        <v>590</v>
      </c>
      <c r="G292" s="39"/>
      <c r="H292" s="39"/>
      <c r="I292" s="235"/>
      <c r="J292" s="39"/>
      <c r="K292" s="39"/>
      <c r="L292" s="43"/>
      <c r="M292" s="236"/>
      <c r="N292" s="237"/>
      <c r="O292" s="91"/>
      <c r="P292" s="91"/>
      <c r="Q292" s="91"/>
      <c r="R292" s="91"/>
      <c r="S292" s="91"/>
      <c r="T292" s="92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134</v>
      </c>
      <c r="AU292" s="16" t="s">
        <v>83</v>
      </c>
    </row>
    <row r="293" s="2" customFormat="1" ht="24.15" customHeight="1">
      <c r="A293" s="37"/>
      <c r="B293" s="38"/>
      <c r="C293" s="219" t="s">
        <v>592</v>
      </c>
      <c r="D293" s="219" t="s">
        <v>128</v>
      </c>
      <c r="E293" s="220" t="s">
        <v>593</v>
      </c>
      <c r="F293" s="221" t="s">
        <v>594</v>
      </c>
      <c r="G293" s="222" t="s">
        <v>247</v>
      </c>
      <c r="H293" s="223">
        <v>3</v>
      </c>
      <c r="I293" s="224"/>
      <c r="J293" s="225">
        <f>ROUND(I293*H293,2)</f>
        <v>0</v>
      </c>
      <c r="K293" s="226"/>
      <c r="L293" s="43"/>
      <c r="M293" s="227" t="s">
        <v>1</v>
      </c>
      <c r="N293" s="228" t="s">
        <v>40</v>
      </c>
      <c r="O293" s="91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1" t="s">
        <v>212</v>
      </c>
      <c r="AT293" s="231" t="s">
        <v>128</v>
      </c>
      <c r="AU293" s="231" t="s">
        <v>83</v>
      </c>
      <c r="AY293" s="16" t="s">
        <v>126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6" t="s">
        <v>132</v>
      </c>
      <c r="BK293" s="232">
        <f>ROUND(I293*H293,2)</f>
        <v>0</v>
      </c>
      <c r="BL293" s="16" t="s">
        <v>212</v>
      </c>
      <c r="BM293" s="231" t="s">
        <v>595</v>
      </c>
    </row>
    <row r="294" s="2" customFormat="1">
      <c r="A294" s="37"/>
      <c r="B294" s="38"/>
      <c r="C294" s="39"/>
      <c r="D294" s="233" t="s">
        <v>134</v>
      </c>
      <c r="E294" s="39"/>
      <c r="F294" s="234" t="s">
        <v>594</v>
      </c>
      <c r="G294" s="39"/>
      <c r="H294" s="39"/>
      <c r="I294" s="235"/>
      <c r="J294" s="39"/>
      <c r="K294" s="39"/>
      <c r="L294" s="43"/>
      <c r="M294" s="236"/>
      <c r="N294" s="237"/>
      <c r="O294" s="91"/>
      <c r="P294" s="91"/>
      <c r="Q294" s="91"/>
      <c r="R294" s="91"/>
      <c r="S294" s="91"/>
      <c r="T294" s="92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134</v>
      </c>
      <c r="AU294" s="16" t="s">
        <v>83</v>
      </c>
    </row>
    <row r="295" s="2" customFormat="1" ht="21.75" customHeight="1">
      <c r="A295" s="37"/>
      <c r="B295" s="38"/>
      <c r="C295" s="219" t="s">
        <v>596</v>
      </c>
      <c r="D295" s="219" t="s">
        <v>128</v>
      </c>
      <c r="E295" s="220" t="s">
        <v>597</v>
      </c>
      <c r="F295" s="221" t="s">
        <v>598</v>
      </c>
      <c r="G295" s="222" t="s">
        <v>247</v>
      </c>
      <c r="H295" s="223">
        <v>15</v>
      </c>
      <c r="I295" s="224"/>
      <c r="J295" s="225">
        <f>ROUND(I295*H295,2)</f>
        <v>0</v>
      </c>
      <c r="K295" s="226"/>
      <c r="L295" s="43"/>
      <c r="M295" s="227" t="s">
        <v>1</v>
      </c>
      <c r="N295" s="228" t="s">
        <v>40</v>
      </c>
      <c r="O295" s="91"/>
      <c r="P295" s="229">
        <f>O295*H295</f>
        <v>0</v>
      </c>
      <c r="Q295" s="229">
        <v>0</v>
      </c>
      <c r="R295" s="229">
        <f>Q295*H295</f>
        <v>0</v>
      </c>
      <c r="S295" s="229">
        <v>0</v>
      </c>
      <c r="T295" s="230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1" t="s">
        <v>212</v>
      </c>
      <c r="AT295" s="231" t="s">
        <v>128</v>
      </c>
      <c r="AU295" s="231" t="s">
        <v>83</v>
      </c>
      <c r="AY295" s="16" t="s">
        <v>126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6" t="s">
        <v>132</v>
      </c>
      <c r="BK295" s="232">
        <f>ROUND(I295*H295,2)</f>
        <v>0</v>
      </c>
      <c r="BL295" s="16" t="s">
        <v>212</v>
      </c>
      <c r="BM295" s="231" t="s">
        <v>599</v>
      </c>
    </row>
    <row r="296" s="2" customFormat="1">
      <c r="A296" s="37"/>
      <c r="B296" s="38"/>
      <c r="C296" s="39"/>
      <c r="D296" s="233" t="s">
        <v>134</v>
      </c>
      <c r="E296" s="39"/>
      <c r="F296" s="234" t="s">
        <v>598</v>
      </c>
      <c r="G296" s="39"/>
      <c r="H296" s="39"/>
      <c r="I296" s="235"/>
      <c r="J296" s="39"/>
      <c r="K296" s="39"/>
      <c r="L296" s="43"/>
      <c r="M296" s="236"/>
      <c r="N296" s="237"/>
      <c r="O296" s="91"/>
      <c r="P296" s="91"/>
      <c r="Q296" s="91"/>
      <c r="R296" s="91"/>
      <c r="S296" s="91"/>
      <c r="T296" s="92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134</v>
      </c>
      <c r="AU296" s="16" t="s">
        <v>83</v>
      </c>
    </row>
    <row r="297" s="13" customFormat="1">
      <c r="A297" s="13"/>
      <c r="B297" s="238"/>
      <c r="C297" s="239"/>
      <c r="D297" s="233" t="s">
        <v>135</v>
      </c>
      <c r="E297" s="240" t="s">
        <v>1</v>
      </c>
      <c r="F297" s="241" t="s">
        <v>8</v>
      </c>
      <c r="G297" s="239"/>
      <c r="H297" s="242">
        <v>15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135</v>
      </c>
      <c r="AU297" s="248" t="s">
        <v>83</v>
      </c>
      <c r="AV297" s="13" t="s">
        <v>83</v>
      </c>
      <c r="AW297" s="13" t="s">
        <v>30</v>
      </c>
      <c r="AX297" s="13" t="s">
        <v>81</v>
      </c>
      <c r="AY297" s="248" t="s">
        <v>126</v>
      </c>
    </row>
    <row r="298" s="2" customFormat="1" ht="16.5" customHeight="1">
      <c r="A298" s="37"/>
      <c r="B298" s="38"/>
      <c r="C298" s="253" t="s">
        <v>600</v>
      </c>
      <c r="D298" s="253" t="s">
        <v>356</v>
      </c>
      <c r="E298" s="254" t="s">
        <v>601</v>
      </c>
      <c r="F298" s="255" t="s">
        <v>602</v>
      </c>
      <c r="G298" s="256" t="s">
        <v>247</v>
      </c>
      <c r="H298" s="257">
        <v>15</v>
      </c>
      <c r="I298" s="258"/>
      <c r="J298" s="259">
        <f>ROUND(I298*H298,2)</f>
        <v>0</v>
      </c>
      <c r="K298" s="260"/>
      <c r="L298" s="261"/>
      <c r="M298" s="262" t="s">
        <v>1</v>
      </c>
      <c r="N298" s="263" t="s">
        <v>40</v>
      </c>
      <c r="O298" s="91"/>
      <c r="P298" s="229">
        <f>O298*H298</f>
        <v>0</v>
      </c>
      <c r="Q298" s="229">
        <v>0.00023000000000000001</v>
      </c>
      <c r="R298" s="229">
        <f>Q298*H298</f>
        <v>0.0034499999999999999</v>
      </c>
      <c r="S298" s="229">
        <v>0</v>
      </c>
      <c r="T298" s="230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1" t="s">
        <v>299</v>
      </c>
      <c r="AT298" s="231" t="s">
        <v>356</v>
      </c>
      <c r="AU298" s="231" t="s">
        <v>83</v>
      </c>
      <c r="AY298" s="16" t="s">
        <v>126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6" t="s">
        <v>132</v>
      </c>
      <c r="BK298" s="232">
        <f>ROUND(I298*H298,2)</f>
        <v>0</v>
      </c>
      <c r="BL298" s="16" t="s">
        <v>212</v>
      </c>
      <c r="BM298" s="231" t="s">
        <v>603</v>
      </c>
    </row>
    <row r="299" s="2" customFormat="1">
      <c r="A299" s="37"/>
      <c r="B299" s="38"/>
      <c r="C299" s="39"/>
      <c r="D299" s="233" t="s">
        <v>134</v>
      </c>
      <c r="E299" s="39"/>
      <c r="F299" s="234" t="s">
        <v>602</v>
      </c>
      <c r="G299" s="39"/>
      <c r="H299" s="39"/>
      <c r="I299" s="235"/>
      <c r="J299" s="39"/>
      <c r="K299" s="39"/>
      <c r="L299" s="43"/>
      <c r="M299" s="236"/>
      <c r="N299" s="237"/>
      <c r="O299" s="91"/>
      <c r="P299" s="91"/>
      <c r="Q299" s="91"/>
      <c r="R299" s="91"/>
      <c r="S299" s="91"/>
      <c r="T299" s="92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134</v>
      </c>
      <c r="AU299" s="16" t="s">
        <v>83</v>
      </c>
    </row>
    <row r="300" s="2" customFormat="1" ht="44.25" customHeight="1">
      <c r="A300" s="37"/>
      <c r="B300" s="38"/>
      <c r="C300" s="219" t="s">
        <v>604</v>
      </c>
      <c r="D300" s="219" t="s">
        <v>128</v>
      </c>
      <c r="E300" s="220" t="s">
        <v>605</v>
      </c>
      <c r="F300" s="221" t="s">
        <v>606</v>
      </c>
      <c r="G300" s="222" t="s">
        <v>247</v>
      </c>
      <c r="H300" s="223">
        <v>1</v>
      </c>
      <c r="I300" s="224"/>
      <c r="J300" s="225">
        <f>ROUND(I300*H300,2)</f>
        <v>0</v>
      </c>
      <c r="K300" s="226"/>
      <c r="L300" s="43"/>
      <c r="M300" s="227" t="s">
        <v>1</v>
      </c>
      <c r="N300" s="228" t="s">
        <v>40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31" t="s">
        <v>212</v>
      </c>
      <c r="AT300" s="231" t="s">
        <v>128</v>
      </c>
      <c r="AU300" s="231" t="s">
        <v>83</v>
      </c>
      <c r="AY300" s="16" t="s">
        <v>126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6" t="s">
        <v>132</v>
      </c>
      <c r="BK300" s="232">
        <f>ROUND(I300*H300,2)</f>
        <v>0</v>
      </c>
      <c r="BL300" s="16" t="s">
        <v>212</v>
      </c>
      <c r="BM300" s="231" t="s">
        <v>607</v>
      </c>
    </row>
    <row r="301" s="2" customFormat="1">
      <c r="A301" s="37"/>
      <c r="B301" s="38"/>
      <c r="C301" s="39"/>
      <c r="D301" s="233" t="s">
        <v>134</v>
      </c>
      <c r="E301" s="39"/>
      <c r="F301" s="234" t="s">
        <v>606</v>
      </c>
      <c r="G301" s="39"/>
      <c r="H301" s="39"/>
      <c r="I301" s="235"/>
      <c r="J301" s="39"/>
      <c r="K301" s="39"/>
      <c r="L301" s="43"/>
      <c r="M301" s="236"/>
      <c r="N301" s="237"/>
      <c r="O301" s="91"/>
      <c r="P301" s="91"/>
      <c r="Q301" s="91"/>
      <c r="R301" s="91"/>
      <c r="S301" s="91"/>
      <c r="T301" s="92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6" t="s">
        <v>134</v>
      </c>
      <c r="AU301" s="16" t="s">
        <v>83</v>
      </c>
    </row>
    <row r="302" s="13" customFormat="1">
      <c r="A302" s="13"/>
      <c r="B302" s="238"/>
      <c r="C302" s="239"/>
      <c r="D302" s="233" t="s">
        <v>135</v>
      </c>
      <c r="E302" s="240" t="s">
        <v>1</v>
      </c>
      <c r="F302" s="241" t="s">
        <v>81</v>
      </c>
      <c r="G302" s="239"/>
      <c r="H302" s="242">
        <v>1</v>
      </c>
      <c r="I302" s="243"/>
      <c r="J302" s="239"/>
      <c r="K302" s="239"/>
      <c r="L302" s="244"/>
      <c r="M302" s="245"/>
      <c r="N302" s="246"/>
      <c r="O302" s="246"/>
      <c r="P302" s="246"/>
      <c r="Q302" s="246"/>
      <c r="R302" s="246"/>
      <c r="S302" s="246"/>
      <c r="T302" s="24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8" t="s">
        <v>135</v>
      </c>
      <c r="AU302" s="248" t="s">
        <v>83</v>
      </c>
      <c r="AV302" s="13" t="s">
        <v>83</v>
      </c>
      <c r="AW302" s="13" t="s">
        <v>30</v>
      </c>
      <c r="AX302" s="13" t="s">
        <v>81</v>
      </c>
      <c r="AY302" s="248" t="s">
        <v>126</v>
      </c>
    </row>
    <row r="303" s="2" customFormat="1" ht="37.8" customHeight="1">
      <c r="A303" s="37"/>
      <c r="B303" s="38"/>
      <c r="C303" s="219" t="s">
        <v>608</v>
      </c>
      <c r="D303" s="219" t="s">
        <v>128</v>
      </c>
      <c r="E303" s="220" t="s">
        <v>609</v>
      </c>
      <c r="F303" s="221" t="s">
        <v>610</v>
      </c>
      <c r="G303" s="222" t="s">
        <v>247</v>
      </c>
      <c r="H303" s="223">
        <v>2</v>
      </c>
      <c r="I303" s="224"/>
      <c r="J303" s="225">
        <f>ROUND(I303*H303,2)</f>
        <v>0</v>
      </c>
      <c r="K303" s="226"/>
      <c r="L303" s="43"/>
      <c r="M303" s="227" t="s">
        <v>1</v>
      </c>
      <c r="N303" s="228" t="s">
        <v>40</v>
      </c>
      <c r="O303" s="91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1" t="s">
        <v>212</v>
      </c>
      <c r="AT303" s="231" t="s">
        <v>128</v>
      </c>
      <c r="AU303" s="231" t="s">
        <v>83</v>
      </c>
      <c r="AY303" s="16" t="s">
        <v>126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6" t="s">
        <v>132</v>
      </c>
      <c r="BK303" s="232">
        <f>ROUND(I303*H303,2)</f>
        <v>0</v>
      </c>
      <c r="BL303" s="16" t="s">
        <v>212</v>
      </c>
      <c r="BM303" s="231" t="s">
        <v>611</v>
      </c>
    </row>
    <row r="304" s="2" customFormat="1">
      <c r="A304" s="37"/>
      <c r="B304" s="38"/>
      <c r="C304" s="39"/>
      <c r="D304" s="233" t="s">
        <v>134</v>
      </c>
      <c r="E304" s="39"/>
      <c r="F304" s="234" t="s">
        <v>610</v>
      </c>
      <c r="G304" s="39"/>
      <c r="H304" s="39"/>
      <c r="I304" s="235"/>
      <c r="J304" s="39"/>
      <c r="K304" s="39"/>
      <c r="L304" s="43"/>
      <c r="M304" s="236"/>
      <c r="N304" s="237"/>
      <c r="O304" s="91"/>
      <c r="P304" s="91"/>
      <c r="Q304" s="91"/>
      <c r="R304" s="91"/>
      <c r="S304" s="91"/>
      <c r="T304" s="92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134</v>
      </c>
      <c r="AU304" s="16" t="s">
        <v>83</v>
      </c>
    </row>
    <row r="305" s="13" customFormat="1">
      <c r="A305" s="13"/>
      <c r="B305" s="238"/>
      <c r="C305" s="239"/>
      <c r="D305" s="233" t="s">
        <v>135</v>
      </c>
      <c r="E305" s="240" t="s">
        <v>1</v>
      </c>
      <c r="F305" s="241" t="s">
        <v>83</v>
      </c>
      <c r="G305" s="239"/>
      <c r="H305" s="242">
        <v>2</v>
      </c>
      <c r="I305" s="243"/>
      <c r="J305" s="239"/>
      <c r="K305" s="239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135</v>
      </c>
      <c r="AU305" s="248" t="s">
        <v>83</v>
      </c>
      <c r="AV305" s="13" t="s">
        <v>83</v>
      </c>
      <c r="AW305" s="13" t="s">
        <v>30</v>
      </c>
      <c r="AX305" s="13" t="s">
        <v>81</v>
      </c>
      <c r="AY305" s="248" t="s">
        <v>126</v>
      </c>
    </row>
    <row r="306" s="2" customFormat="1" ht="33" customHeight="1">
      <c r="A306" s="37"/>
      <c r="B306" s="38"/>
      <c r="C306" s="219" t="s">
        <v>612</v>
      </c>
      <c r="D306" s="219" t="s">
        <v>128</v>
      </c>
      <c r="E306" s="220" t="s">
        <v>613</v>
      </c>
      <c r="F306" s="221" t="s">
        <v>614</v>
      </c>
      <c r="G306" s="222" t="s">
        <v>262</v>
      </c>
      <c r="H306" s="223">
        <v>18</v>
      </c>
      <c r="I306" s="224"/>
      <c r="J306" s="225">
        <f>ROUND(I306*H306,2)</f>
        <v>0</v>
      </c>
      <c r="K306" s="226"/>
      <c r="L306" s="43"/>
      <c r="M306" s="227" t="s">
        <v>1</v>
      </c>
      <c r="N306" s="228" t="s">
        <v>40</v>
      </c>
      <c r="O306" s="91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1" t="s">
        <v>212</v>
      </c>
      <c r="AT306" s="231" t="s">
        <v>128</v>
      </c>
      <c r="AU306" s="231" t="s">
        <v>83</v>
      </c>
      <c r="AY306" s="16" t="s">
        <v>126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6" t="s">
        <v>132</v>
      </c>
      <c r="BK306" s="232">
        <f>ROUND(I306*H306,2)</f>
        <v>0</v>
      </c>
      <c r="BL306" s="16" t="s">
        <v>212</v>
      </c>
      <c r="BM306" s="231" t="s">
        <v>615</v>
      </c>
    </row>
    <row r="307" s="2" customFormat="1">
      <c r="A307" s="37"/>
      <c r="B307" s="38"/>
      <c r="C307" s="39"/>
      <c r="D307" s="233" t="s">
        <v>134</v>
      </c>
      <c r="E307" s="39"/>
      <c r="F307" s="234" t="s">
        <v>614</v>
      </c>
      <c r="G307" s="39"/>
      <c r="H307" s="39"/>
      <c r="I307" s="235"/>
      <c r="J307" s="39"/>
      <c r="K307" s="39"/>
      <c r="L307" s="43"/>
      <c r="M307" s="236"/>
      <c r="N307" s="237"/>
      <c r="O307" s="91"/>
      <c r="P307" s="91"/>
      <c r="Q307" s="91"/>
      <c r="R307" s="91"/>
      <c r="S307" s="91"/>
      <c r="T307" s="92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134</v>
      </c>
      <c r="AU307" s="16" t="s">
        <v>83</v>
      </c>
    </row>
    <row r="308" s="13" customFormat="1">
      <c r="A308" s="13"/>
      <c r="B308" s="238"/>
      <c r="C308" s="239"/>
      <c r="D308" s="233" t="s">
        <v>135</v>
      </c>
      <c r="E308" s="240" t="s">
        <v>1</v>
      </c>
      <c r="F308" s="241" t="s">
        <v>221</v>
      </c>
      <c r="G308" s="239"/>
      <c r="H308" s="242">
        <v>18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8" t="s">
        <v>135</v>
      </c>
      <c r="AU308" s="248" t="s">
        <v>83</v>
      </c>
      <c r="AV308" s="13" t="s">
        <v>83</v>
      </c>
      <c r="AW308" s="13" t="s">
        <v>30</v>
      </c>
      <c r="AX308" s="13" t="s">
        <v>81</v>
      </c>
      <c r="AY308" s="248" t="s">
        <v>126</v>
      </c>
    </row>
    <row r="309" s="2" customFormat="1" ht="16.5" customHeight="1">
      <c r="A309" s="37"/>
      <c r="B309" s="38"/>
      <c r="C309" s="253" t="s">
        <v>423</v>
      </c>
      <c r="D309" s="253" t="s">
        <v>356</v>
      </c>
      <c r="E309" s="254" t="s">
        <v>616</v>
      </c>
      <c r="F309" s="255" t="s">
        <v>617</v>
      </c>
      <c r="G309" s="256" t="s">
        <v>262</v>
      </c>
      <c r="H309" s="257">
        <v>18</v>
      </c>
      <c r="I309" s="258"/>
      <c r="J309" s="259">
        <f>ROUND(I309*H309,2)</f>
        <v>0</v>
      </c>
      <c r="K309" s="260"/>
      <c r="L309" s="261"/>
      <c r="M309" s="262" t="s">
        <v>1</v>
      </c>
      <c r="N309" s="263" t="s">
        <v>40</v>
      </c>
      <c r="O309" s="91"/>
      <c r="P309" s="229">
        <f>O309*H309</f>
        <v>0</v>
      </c>
      <c r="Q309" s="229">
        <v>0.00079000000000000001</v>
      </c>
      <c r="R309" s="229">
        <f>Q309*H309</f>
        <v>0.01422</v>
      </c>
      <c r="S309" s="229">
        <v>0</v>
      </c>
      <c r="T309" s="230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1" t="s">
        <v>299</v>
      </c>
      <c r="AT309" s="231" t="s">
        <v>356</v>
      </c>
      <c r="AU309" s="231" t="s">
        <v>83</v>
      </c>
      <c r="AY309" s="16" t="s">
        <v>126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6" t="s">
        <v>132</v>
      </c>
      <c r="BK309" s="232">
        <f>ROUND(I309*H309,2)</f>
        <v>0</v>
      </c>
      <c r="BL309" s="16" t="s">
        <v>212</v>
      </c>
      <c r="BM309" s="231" t="s">
        <v>618</v>
      </c>
    </row>
    <row r="310" s="2" customFormat="1">
      <c r="A310" s="37"/>
      <c r="B310" s="38"/>
      <c r="C310" s="39"/>
      <c r="D310" s="233" t="s">
        <v>134</v>
      </c>
      <c r="E310" s="39"/>
      <c r="F310" s="234" t="s">
        <v>617</v>
      </c>
      <c r="G310" s="39"/>
      <c r="H310" s="39"/>
      <c r="I310" s="235"/>
      <c r="J310" s="39"/>
      <c r="K310" s="39"/>
      <c r="L310" s="43"/>
      <c r="M310" s="236"/>
      <c r="N310" s="237"/>
      <c r="O310" s="91"/>
      <c r="P310" s="91"/>
      <c r="Q310" s="91"/>
      <c r="R310" s="91"/>
      <c r="S310" s="91"/>
      <c r="T310" s="92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134</v>
      </c>
      <c r="AU310" s="16" t="s">
        <v>83</v>
      </c>
    </row>
    <row r="311" s="2" customFormat="1" ht="16.5" customHeight="1">
      <c r="A311" s="37"/>
      <c r="B311" s="38"/>
      <c r="C311" s="253" t="s">
        <v>619</v>
      </c>
      <c r="D311" s="253" t="s">
        <v>356</v>
      </c>
      <c r="E311" s="254" t="s">
        <v>620</v>
      </c>
      <c r="F311" s="255" t="s">
        <v>621</v>
      </c>
      <c r="G311" s="256" t="s">
        <v>247</v>
      </c>
      <c r="H311" s="257">
        <v>2</v>
      </c>
      <c r="I311" s="258"/>
      <c r="J311" s="259">
        <f>ROUND(I311*H311,2)</f>
        <v>0</v>
      </c>
      <c r="K311" s="260"/>
      <c r="L311" s="261"/>
      <c r="M311" s="262" t="s">
        <v>1</v>
      </c>
      <c r="N311" s="263" t="s">
        <v>40</v>
      </c>
      <c r="O311" s="91"/>
      <c r="P311" s="229">
        <f>O311*H311</f>
        <v>0</v>
      </c>
      <c r="Q311" s="229">
        <v>6.9999999999999994E-05</v>
      </c>
      <c r="R311" s="229">
        <f>Q311*H311</f>
        <v>0.00013999999999999999</v>
      </c>
      <c r="S311" s="229">
        <v>0</v>
      </c>
      <c r="T311" s="230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1" t="s">
        <v>299</v>
      </c>
      <c r="AT311" s="231" t="s">
        <v>356</v>
      </c>
      <c r="AU311" s="231" t="s">
        <v>83</v>
      </c>
      <c r="AY311" s="16" t="s">
        <v>126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6" t="s">
        <v>132</v>
      </c>
      <c r="BK311" s="232">
        <f>ROUND(I311*H311,2)</f>
        <v>0</v>
      </c>
      <c r="BL311" s="16" t="s">
        <v>212</v>
      </c>
      <c r="BM311" s="231" t="s">
        <v>622</v>
      </c>
    </row>
    <row r="312" s="2" customFormat="1">
      <c r="A312" s="37"/>
      <c r="B312" s="38"/>
      <c r="C312" s="39"/>
      <c r="D312" s="233" t="s">
        <v>134</v>
      </c>
      <c r="E312" s="39"/>
      <c r="F312" s="234" t="s">
        <v>621</v>
      </c>
      <c r="G312" s="39"/>
      <c r="H312" s="39"/>
      <c r="I312" s="235"/>
      <c r="J312" s="39"/>
      <c r="K312" s="39"/>
      <c r="L312" s="43"/>
      <c r="M312" s="236"/>
      <c r="N312" s="237"/>
      <c r="O312" s="91"/>
      <c r="P312" s="91"/>
      <c r="Q312" s="91"/>
      <c r="R312" s="91"/>
      <c r="S312" s="91"/>
      <c r="T312" s="92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134</v>
      </c>
      <c r="AU312" s="16" t="s">
        <v>83</v>
      </c>
    </row>
    <row r="313" s="2" customFormat="1" ht="37.8" customHeight="1">
      <c r="A313" s="37"/>
      <c r="B313" s="38"/>
      <c r="C313" s="219" t="s">
        <v>623</v>
      </c>
      <c r="D313" s="219" t="s">
        <v>128</v>
      </c>
      <c r="E313" s="220" t="s">
        <v>624</v>
      </c>
      <c r="F313" s="221" t="s">
        <v>625</v>
      </c>
      <c r="G313" s="222" t="s">
        <v>247</v>
      </c>
      <c r="H313" s="223">
        <v>25</v>
      </c>
      <c r="I313" s="224"/>
      <c r="J313" s="225">
        <f>ROUND(I313*H313,2)</f>
        <v>0</v>
      </c>
      <c r="K313" s="226"/>
      <c r="L313" s="43"/>
      <c r="M313" s="227" t="s">
        <v>1</v>
      </c>
      <c r="N313" s="228" t="s">
        <v>40</v>
      </c>
      <c r="O313" s="91"/>
      <c r="P313" s="229">
        <f>O313*H313</f>
        <v>0</v>
      </c>
      <c r="Q313" s="229">
        <v>4.0000000000000003E-05</v>
      </c>
      <c r="R313" s="229">
        <f>Q313*H313</f>
        <v>0.001</v>
      </c>
      <c r="S313" s="229">
        <v>0</v>
      </c>
      <c r="T313" s="230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1" t="s">
        <v>212</v>
      </c>
      <c r="AT313" s="231" t="s">
        <v>128</v>
      </c>
      <c r="AU313" s="231" t="s">
        <v>83</v>
      </c>
      <c r="AY313" s="16" t="s">
        <v>126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6" t="s">
        <v>132</v>
      </c>
      <c r="BK313" s="232">
        <f>ROUND(I313*H313,2)</f>
        <v>0</v>
      </c>
      <c r="BL313" s="16" t="s">
        <v>212</v>
      </c>
      <c r="BM313" s="231" t="s">
        <v>626</v>
      </c>
    </row>
    <row r="314" s="2" customFormat="1">
      <c r="A314" s="37"/>
      <c r="B314" s="38"/>
      <c r="C314" s="39"/>
      <c r="D314" s="233" t="s">
        <v>134</v>
      </c>
      <c r="E314" s="39"/>
      <c r="F314" s="234" t="s">
        <v>625</v>
      </c>
      <c r="G314" s="39"/>
      <c r="H314" s="39"/>
      <c r="I314" s="235"/>
      <c r="J314" s="39"/>
      <c r="K314" s="39"/>
      <c r="L314" s="43"/>
      <c r="M314" s="236"/>
      <c r="N314" s="237"/>
      <c r="O314" s="91"/>
      <c r="P314" s="91"/>
      <c r="Q314" s="91"/>
      <c r="R314" s="91"/>
      <c r="S314" s="91"/>
      <c r="T314" s="92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134</v>
      </c>
      <c r="AU314" s="16" t="s">
        <v>83</v>
      </c>
    </row>
    <row r="315" s="12" customFormat="1" ht="25.92" customHeight="1">
      <c r="A315" s="12"/>
      <c r="B315" s="203"/>
      <c r="C315" s="204"/>
      <c r="D315" s="205" t="s">
        <v>72</v>
      </c>
      <c r="E315" s="206" t="s">
        <v>335</v>
      </c>
      <c r="F315" s="206" t="s">
        <v>336</v>
      </c>
      <c r="G315" s="204"/>
      <c r="H315" s="204"/>
      <c r="I315" s="207"/>
      <c r="J315" s="208">
        <f>BK315</f>
        <v>0</v>
      </c>
      <c r="K315" s="204"/>
      <c r="L315" s="209"/>
      <c r="M315" s="210"/>
      <c r="N315" s="211"/>
      <c r="O315" s="211"/>
      <c r="P315" s="212">
        <f>SUM(P316:P318)</f>
        <v>0</v>
      </c>
      <c r="Q315" s="211"/>
      <c r="R315" s="212">
        <f>SUM(R316:R318)</f>
        <v>0</v>
      </c>
      <c r="S315" s="211"/>
      <c r="T315" s="213">
        <f>SUM(T316:T318)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4" t="s">
        <v>132</v>
      </c>
      <c r="AT315" s="215" t="s">
        <v>72</v>
      </c>
      <c r="AU315" s="215" t="s">
        <v>73</v>
      </c>
      <c r="AY315" s="214" t="s">
        <v>126</v>
      </c>
      <c r="BK315" s="216">
        <f>SUM(BK316:BK318)</f>
        <v>0</v>
      </c>
    </row>
    <row r="316" s="2" customFormat="1" ht="24.15" customHeight="1">
      <c r="A316" s="37"/>
      <c r="B316" s="38"/>
      <c r="C316" s="219" t="s">
        <v>627</v>
      </c>
      <c r="D316" s="219" t="s">
        <v>128</v>
      </c>
      <c r="E316" s="220" t="s">
        <v>628</v>
      </c>
      <c r="F316" s="221" t="s">
        <v>629</v>
      </c>
      <c r="G316" s="222" t="s">
        <v>340</v>
      </c>
      <c r="H316" s="223">
        <v>24</v>
      </c>
      <c r="I316" s="224"/>
      <c r="J316" s="225">
        <f>ROUND(I316*H316,2)</f>
        <v>0</v>
      </c>
      <c r="K316" s="226"/>
      <c r="L316" s="43"/>
      <c r="M316" s="227" t="s">
        <v>1</v>
      </c>
      <c r="N316" s="228" t="s">
        <v>40</v>
      </c>
      <c r="O316" s="91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1" t="s">
        <v>341</v>
      </c>
      <c r="AT316" s="231" t="s">
        <v>128</v>
      </c>
      <c r="AU316" s="231" t="s">
        <v>81</v>
      </c>
      <c r="AY316" s="16" t="s">
        <v>126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6" t="s">
        <v>132</v>
      </c>
      <c r="BK316" s="232">
        <f>ROUND(I316*H316,2)</f>
        <v>0</v>
      </c>
      <c r="BL316" s="16" t="s">
        <v>341</v>
      </c>
      <c r="BM316" s="231" t="s">
        <v>630</v>
      </c>
    </row>
    <row r="317" s="2" customFormat="1">
      <c r="A317" s="37"/>
      <c r="B317" s="38"/>
      <c r="C317" s="39"/>
      <c r="D317" s="233" t="s">
        <v>134</v>
      </c>
      <c r="E317" s="39"/>
      <c r="F317" s="234" t="s">
        <v>629</v>
      </c>
      <c r="G317" s="39"/>
      <c r="H317" s="39"/>
      <c r="I317" s="235"/>
      <c r="J317" s="39"/>
      <c r="K317" s="39"/>
      <c r="L317" s="43"/>
      <c r="M317" s="236"/>
      <c r="N317" s="237"/>
      <c r="O317" s="91"/>
      <c r="P317" s="91"/>
      <c r="Q317" s="91"/>
      <c r="R317" s="91"/>
      <c r="S317" s="91"/>
      <c r="T317" s="92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134</v>
      </c>
      <c r="AU317" s="16" t="s">
        <v>81</v>
      </c>
    </row>
    <row r="318" s="13" customFormat="1">
      <c r="A318" s="13"/>
      <c r="B318" s="238"/>
      <c r="C318" s="239"/>
      <c r="D318" s="233" t="s">
        <v>135</v>
      </c>
      <c r="E318" s="240" t="s">
        <v>1</v>
      </c>
      <c r="F318" s="241" t="s">
        <v>255</v>
      </c>
      <c r="G318" s="239"/>
      <c r="H318" s="242">
        <v>24</v>
      </c>
      <c r="I318" s="243"/>
      <c r="J318" s="239"/>
      <c r="K318" s="239"/>
      <c r="L318" s="244"/>
      <c r="M318" s="264"/>
      <c r="N318" s="265"/>
      <c r="O318" s="265"/>
      <c r="P318" s="265"/>
      <c r="Q318" s="265"/>
      <c r="R318" s="265"/>
      <c r="S318" s="265"/>
      <c r="T318" s="26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8" t="s">
        <v>135</v>
      </c>
      <c r="AU318" s="248" t="s">
        <v>81</v>
      </c>
      <c r="AV318" s="13" t="s">
        <v>83</v>
      </c>
      <c r="AW318" s="13" t="s">
        <v>30</v>
      </c>
      <c r="AX318" s="13" t="s">
        <v>81</v>
      </c>
      <c r="AY318" s="248" t="s">
        <v>126</v>
      </c>
    </row>
    <row r="319" s="2" customFormat="1" ht="6.96" customHeight="1">
      <c r="A319" s="37"/>
      <c r="B319" s="66"/>
      <c r="C319" s="67"/>
      <c r="D319" s="67"/>
      <c r="E319" s="67"/>
      <c r="F319" s="67"/>
      <c r="G319" s="67"/>
      <c r="H319" s="67"/>
      <c r="I319" s="67"/>
      <c r="J319" s="67"/>
      <c r="K319" s="67"/>
      <c r="L319" s="43"/>
      <c r="M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</row>
  </sheetData>
  <sheetProtection sheet="1" autoFilter="0" formatColumns="0" formatRows="0" objects="1" scenarios="1" spinCount="100000" saltValue="J8CZ6Cs2faSSwedNASecaMWQ8BTdqenWkuvRArnzySewYaFpHRzzQEbdQXV91xA/SQHNlRCl5j1/74PiN6T+WQ==" hashValue="D6smmg3hYw+Ywy9m5/OcngLlpdYgazP3rrrXbyPD+wY5ef0s9qm2PRVqes8lQWgPL1b+xqoOFiJnn9DYe4TOpQ==" algorithmName="SHA-512" password="CC35"/>
  <autoFilter ref="C118:K31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83</v>
      </c>
    </row>
    <row r="4" s="1" customFormat="1" ht="24.96" customHeight="1">
      <c r="B4" s="19"/>
      <c r="D4" s="138" t="s">
        <v>93</v>
      </c>
      <c r="L4" s="19"/>
      <c r="M4" s="139" t="s">
        <v>10</v>
      </c>
      <c r="AT4" s="16" t="s">
        <v>30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Ekologizace vytápění v TO Prachatice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94</v>
      </c>
      <c r="E8" s="37"/>
      <c r="F8" s="37"/>
      <c r="G8" s="37"/>
      <c r="H8" s="37"/>
      <c r="I8" s="37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631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31. 5. 2022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21</v>
      </c>
      <c r="F15" s="37"/>
      <c r="G15" s="37"/>
      <c r="H15" s="37"/>
      <c r="I15" s="140" t="s">
        <v>26</v>
      </c>
      <c r="J15" s="143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27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29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21</v>
      </c>
      <c r="F21" s="37"/>
      <c r="G21" s="37"/>
      <c r="H21" s="37"/>
      <c r="I21" s="140" t="s">
        <v>26</v>
      </c>
      <c r="J21" s="143" t="s">
        <v>1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31</v>
      </c>
      <c r="E23" s="37"/>
      <c r="F23" s="37"/>
      <c r="G23" s="37"/>
      <c r="H23" s="37"/>
      <c r="I23" s="140" t="s">
        <v>25</v>
      </c>
      <c r="J23" s="143" t="s">
        <v>1</v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21</v>
      </c>
      <c r="F24" s="37"/>
      <c r="G24" s="37"/>
      <c r="H24" s="37"/>
      <c r="I24" s="140" t="s">
        <v>26</v>
      </c>
      <c r="J24" s="143" t="s">
        <v>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32</v>
      </c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33</v>
      </c>
      <c r="E30" s="37"/>
      <c r="F30" s="37"/>
      <c r="G30" s="37"/>
      <c r="H30" s="37"/>
      <c r="I30" s="37"/>
      <c r="J30" s="151">
        <f>ROUND(J124,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35</v>
      </c>
      <c r="G32" s="37"/>
      <c r="H32" s="37"/>
      <c r="I32" s="152" t="s">
        <v>34</v>
      </c>
      <c r="J32" s="152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3" t="s">
        <v>37</v>
      </c>
      <c r="E33" s="140" t="s">
        <v>38</v>
      </c>
      <c r="F33" s="154">
        <f>ROUND((SUM(BE124:BE299)),  2)</f>
        <v>0</v>
      </c>
      <c r="G33" s="37"/>
      <c r="H33" s="37"/>
      <c r="I33" s="155">
        <v>0.20999999999999999</v>
      </c>
      <c r="J33" s="154">
        <f>ROUND(((SUM(BE124:BE299))*I33),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39</v>
      </c>
      <c r="F34" s="154">
        <f>ROUND((SUM(BF124:BF299)),  2)</f>
        <v>0</v>
      </c>
      <c r="G34" s="37"/>
      <c r="H34" s="37"/>
      <c r="I34" s="155">
        <v>0.14999999999999999</v>
      </c>
      <c r="J34" s="154">
        <f>ROUND(((SUM(BF124:BF299))*I34),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0" t="s">
        <v>37</v>
      </c>
      <c r="E35" s="140" t="s">
        <v>40</v>
      </c>
      <c r="F35" s="154">
        <f>ROUND((SUM(BG124:BG299)),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0" t="s">
        <v>41</v>
      </c>
      <c r="F36" s="154">
        <f>ROUND((SUM(BH124:BH299)),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42</v>
      </c>
      <c r="F37" s="154">
        <f>ROUND((SUM(BI124:BI299)),  2)</f>
        <v>0</v>
      </c>
      <c r="G37" s="37"/>
      <c r="H37" s="37"/>
      <c r="I37" s="155">
        <v>0</v>
      </c>
      <c r="J37" s="154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Ekologizace vytápění v TO Prachatice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>SO 03 - Vytápění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9" t="str">
        <f>IF(J12="","",J12)</f>
        <v>31. 5. 2022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99</v>
      </c>
      <c r="D96" s="39"/>
      <c r="E96" s="39"/>
      <c r="F96" s="39"/>
      <c r="G96" s="39"/>
      <c r="H96" s="39"/>
      <c r="I96" s="39"/>
      <c r="J96" s="110">
        <f>J124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632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633</v>
      </c>
      <c r="E99" s="188"/>
      <c r="F99" s="188"/>
      <c r="G99" s="188"/>
      <c r="H99" s="188"/>
      <c r="I99" s="188"/>
      <c r="J99" s="189">
        <f>J130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634</v>
      </c>
      <c r="E100" s="188"/>
      <c r="F100" s="188"/>
      <c r="G100" s="188"/>
      <c r="H100" s="188"/>
      <c r="I100" s="188"/>
      <c r="J100" s="189">
        <f>J162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635</v>
      </c>
      <c r="E101" s="188"/>
      <c r="F101" s="188"/>
      <c r="G101" s="188"/>
      <c r="H101" s="188"/>
      <c r="I101" s="188"/>
      <c r="J101" s="189">
        <f>J201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636</v>
      </c>
      <c r="E102" s="188"/>
      <c r="F102" s="188"/>
      <c r="G102" s="188"/>
      <c r="H102" s="188"/>
      <c r="I102" s="188"/>
      <c r="J102" s="189">
        <f>J233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109</v>
      </c>
      <c r="E103" s="188"/>
      <c r="F103" s="188"/>
      <c r="G103" s="188"/>
      <c r="H103" s="188"/>
      <c r="I103" s="188"/>
      <c r="J103" s="189">
        <f>J287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110</v>
      </c>
      <c r="E104" s="182"/>
      <c r="F104" s="182"/>
      <c r="G104" s="182"/>
      <c r="H104" s="182"/>
      <c r="I104" s="182"/>
      <c r="J104" s="183">
        <f>J293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3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111</v>
      </c>
      <c r="D111" s="39"/>
      <c r="E111" s="39"/>
      <c r="F111" s="39"/>
      <c r="G111" s="39"/>
      <c r="H111" s="39"/>
      <c r="I111" s="39"/>
      <c r="J111" s="39"/>
      <c r="K111" s="39"/>
      <c r="L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4" t="str">
        <f>E7</f>
        <v>Ekologizace vytápění v TO Prachatice</v>
      </c>
      <c r="F114" s="31"/>
      <c r="G114" s="31"/>
      <c r="H114" s="31"/>
      <c r="I114" s="39"/>
      <c r="J114" s="39"/>
      <c r="K114" s="3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94</v>
      </c>
      <c r="D115" s="39"/>
      <c r="E115" s="39"/>
      <c r="F115" s="39"/>
      <c r="G115" s="39"/>
      <c r="H115" s="39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6" t="str">
        <f>E9</f>
        <v>SO 03 - Vytápění</v>
      </c>
      <c r="F116" s="39"/>
      <c r="G116" s="39"/>
      <c r="H116" s="39"/>
      <c r="I116" s="39"/>
      <c r="J116" s="39"/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9" t="str">
        <f>IF(J12="","",J12)</f>
        <v>31. 5. 2022</v>
      </c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 xml:space="preserve"> </v>
      </c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 xml:space="preserve"> </v>
      </c>
      <c r="K121" s="39"/>
      <c r="L121" s="63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3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1"/>
      <c r="B123" s="192"/>
      <c r="C123" s="193" t="s">
        <v>112</v>
      </c>
      <c r="D123" s="194" t="s">
        <v>58</v>
      </c>
      <c r="E123" s="194" t="s">
        <v>54</v>
      </c>
      <c r="F123" s="194" t="s">
        <v>55</v>
      </c>
      <c r="G123" s="194" t="s">
        <v>113</v>
      </c>
      <c r="H123" s="194" t="s">
        <v>114</v>
      </c>
      <c r="I123" s="194" t="s">
        <v>115</v>
      </c>
      <c r="J123" s="195" t="s">
        <v>98</v>
      </c>
      <c r="K123" s="196" t="s">
        <v>116</v>
      </c>
      <c r="L123" s="197"/>
      <c r="M123" s="100" t="s">
        <v>1</v>
      </c>
      <c r="N123" s="101" t="s">
        <v>37</v>
      </c>
      <c r="O123" s="101" t="s">
        <v>117</v>
      </c>
      <c r="P123" s="101" t="s">
        <v>118</v>
      </c>
      <c r="Q123" s="101" t="s">
        <v>119</v>
      </c>
      <c r="R123" s="101" t="s">
        <v>120</v>
      </c>
      <c r="S123" s="101" t="s">
        <v>121</v>
      </c>
      <c r="T123" s="102" t="s">
        <v>122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7"/>
      <c r="B124" s="38"/>
      <c r="C124" s="107" t="s">
        <v>123</v>
      </c>
      <c r="D124" s="39"/>
      <c r="E124" s="39"/>
      <c r="F124" s="39"/>
      <c r="G124" s="39"/>
      <c r="H124" s="39"/>
      <c r="I124" s="39"/>
      <c r="J124" s="198">
        <f>BK124</f>
        <v>0</v>
      </c>
      <c r="K124" s="39"/>
      <c r="L124" s="43"/>
      <c r="M124" s="103"/>
      <c r="N124" s="199"/>
      <c r="O124" s="104"/>
      <c r="P124" s="200">
        <f>P125+P293</f>
        <v>0</v>
      </c>
      <c r="Q124" s="104"/>
      <c r="R124" s="200">
        <f>R125+R293</f>
        <v>1.9138709000000003</v>
      </c>
      <c r="S124" s="104"/>
      <c r="T124" s="201">
        <f>T125+T293</f>
        <v>3.63463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100</v>
      </c>
      <c r="BK124" s="202">
        <f>BK125+BK293</f>
        <v>0</v>
      </c>
    </row>
    <row r="125" s="12" customFormat="1" ht="25.92" customHeight="1">
      <c r="A125" s="12"/>
      <c r="B125" s="203"/>
      <c r="C125" s="204"/>
      <c r="D125" s="205" t="s">
        <v>72</v>
      </c>
      <c r="E125" s="206" t="s">
        <v>310</v>
      </c>
      <c r="F125" s="206" t="s">
        <v>311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P126+P130+P162+P201+P233+P287</f>
        <v>0</v>
      </c>
      <c r="Q125" s="211"/>
      <c r="R125" s="212">
        <f>R126+R130+R162+R201+R233+R287</f>
        <v>1.9138709000000003</v>
      </c>
      <c r="S125" s="211"/>
      <c r="T125" s="213">
        <f>T126+T130+T162+T201+T233+T287</f>
        <v>3.63463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83</v>
      </c>
      <c r="AT125" s="215" t="s">
        <v>72</v>
      </c>
      <c r="AU125" s="215" t="s">
        <v>73</v>
      </c>
      <c r="AY125" s="214" t="s">
        <v>126</v>
      </c>
      <c r="BK125" s="216">
        <f>BK126+BK130+BK162+BK201+BK233+BK287</f>
        <v>0</v>
      </c>
    </row>
    <row r="126" s="12" customFormat="1" ht="22.8" customHeight="1">
      <c r="A126" s="12"/>
      <c r="B126" s="203"/>
      <c r="C126" s="204"/>
      <c r="D126" s="205" t="s">
        <v>72</v>
      </c>
      <c r="E126" s="217" t="s">
        <v>637</v>
      </c>
      <c r="F126" s="217" t="s">
        <v>638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SUM(P127:P129)</f>
        <v>0</v>
      </c>
      <c r="Q126" s="211"/>
      <c r="R126" s="212">
        <f>SUM(R127:R129)</f>
        <v>0.00038000000000000002</v>
      </c>
      <c r="S126" s="211"/>
      <c r="T126" s="213">
        <f>SUM(T127:T129)</f>
        <v>1.52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83</v>
      </c>
      <c r="AT126" s="215" t="s">
        <v>72</v>
      </c>
      <c r="AU126" s="215" t="s">
        <v>81</v>
      </c>
      <c r="AY126" s="214" t="s">
        <v>126</v>
      </c>
      <c r="BK126" s="216">
        <f>SUM(BK127:BK129)</f>
        <v>0</v>
      </c>
    </row>
    <row r="127" s="2" customFormat="1" ht="24.15" customHeight="1">
      <c r="A127" s="37"/>
      <c r="B127" s="38"/>
      <c r="C127" s="219" t="s">
        <v>81</v>
      </c>
      <c r="D127" s="219" t="s">
        <v>128</v>
      </c>
      <c r="E127" s="220" t="s">
        <v>639</v>
      </c>
      <c r="F127" s="221" t="s">
        <v>640</v>
      </c>
      <c r="G127" s="222" t="s">
        <v>247</v>
      </c>
      <c r="H127" s="223">
        <v>1</v>
      </c>
      <c r="I127" s="224"/>
      <c r="J127" s="225">
        <f>ROUND(I127*H127,2)</f>
        <v>0</v>
      </c>
      <c r="K127" s="226"/>
      <c r="L127" s="43"/>
      <c r="M127" s="227" t="s">
        <v>1</v>
      </c>
      <c r="N127" s="228" t="s">
        <v>40</v>
      </c>
      <c r="O127" s="91"/>
      <c r="P127" s="229">
        <f>O127*H127</f>
        <v>0</v>
      </c>
      <c r="Q127" s="229">
        <v>0.00038000000000000002</v>
      </c>
      <c r="R127" s="229">
        <f>Q127*H127</f>
        <v>0.00038000000000000002</v>
      </c>
      <c r="S127" s="229">
        <v>1.52</v>
      </c>
      <c r="T127" s="230">
        <f>S127*H127</f>
        <v>1.52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1" t="s">
        <v>212</v>
      </c>
      <c r="AT127" s="231" t="s">
        <v>128</v>
      </c>
      <c r="AU127" s="231" t="s">
        <v>83</v>
      </c>
      <c r="AY127" s="16" t="s">
        <v>126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6" t="s">
        <v>132</v>
      </c>
      <c r="BK127" s="232">
        <f>ROUND(I127*H127,2)</f>
        <v>0</v>
      </c>
      <c r="BL127" s="16" t="s">
        <v>212</v>
      </c>
      <c r="BM127" s="231" t="s">
        <v>641</v>
      </c>
    </row>
    <row r="128" s="2" customFormat="1">
      <c r="A128" s="37"/>
      <c r="B128" s="38"/>
      <c r="C128" s="39"/>
      <c r="D128" s="233" t="s">
        <v>134</v>
      </c>
      <c r="E128" s="39"/>
      <c r="F128" s="234" t="s">
        <v>640</v>
      </c>
      <c r="G128" s="39"/>
      <c r="H128" s="39"/>
      <c r="I128" s="235"/>
      <c r="J128" s="39"/>
      <c r="K128" s="39"/>
      <c r="L128" s="43"/>
      <c r="M128" s="236"/>
      <c r="N128" s="237"/>
      <c r="O128" s="91"/>
      <c r="P128" s="91"/>
      <c r="Q128" s="91"/>
      <c r="R128" s="91"/>
      <c r="S128" s="91"/>
      <c r="T128" s="92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134</v>
      </c>
      <c r="AU128" s="16" t="s">
        <v>83</v>
      </c>
    </row>
    <row r="129" s="13" customFormat="1">
      <c r="A129" s="13"/>
      <c r="B129" s="238"/>
      <c r="C129" s="239"/>
      <c r="D129" s="233" t="s">
        <v>135</v>
      </c>
      <c r="E129" s="240" t="s">
        <v>1</v>
      </c>
      <c r="F129" s="241" t="s">
        <v>81</v>
      </c>
      <c r="G129" s="239"/>
      <c r="H129" s="242">
        <v>1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8" t="s">
        <v>135</v>
      </c>
      <c r="AU129" s="248" t="s">
        <v>83</v>
      </c>
      <c r="AV129" s="13" t="s">
        <v>83</v>
      </c>
      <c r="AW129" s="13" t="s">
        <v>30</v>
      </c>
      <c r="AX129" s="13" t="s">
        <v>81</v>
      </c>
      <c r="AY129" s="248" t="s">
        <v>126</v>
      </c>
    </row>
    <row r="130" s="12" customFormat="1" ht="22.8" customHeight="1">
      <c r="A130" s="12"/>
      <c r="B130" s="203"/>
      <c r="C130" s="204"/>
      <c r="D130" s="205" t="s">
        <v>72</v>
      </c>
      <c r="E130" s="217" t="s">
        <v>642</v>
      </c>
      <c r="F130" s="217" t="s">
        <v>643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SUM(P131:P161)</f>
        <v>0</v>
      </c>
      <c r="Q130" s="211"/>
      <c r="R130" s="212">
        <f>SUM(R131:R161)</f>
        <v>0.43418000000000001</v>
      </c>
      <c r="S130" s="211"/>
      <c r="T130" s="213">
        <f>SUM(T131:T161)</f>
        <v>1.1123600000000002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83</v>
      </c>
      <c r="AT130" s="215" t="s">
        <v>72</v>
      </c>
      <c r="AU130" s="215" t="s">
        <v>81</v>
      </c>
      <c r="AY130" s="214" t="s">
        <v>126</v>
      </c>
      <c r="BK130" s="216">
        <f>SUM(BK131:BK161)</f>
        <v>0</v>
      </c>
    </row>
    <row r="131" s="2" customFormat="1" ht="24.15" customHeight="1">
      <c r="A131" s="37"/>
      <c r="B131" s="38"/>
      <c r="C131" s="219" t="s">
        <v>83</v>
      </c>
      <c r="D131" s="219" t="s">
        <v>128</v>
      </c>
      <c r="E131" s="220" t="s">
        <v>644</v>
      </c>
      <c r="F131" s="221" t="s">
        <v>645</v>
      </c>
      <c r="G131" s="222" t="s">
        <v>262</v>
      </c>
      <c r="H131" s="223">
        <v>2</v>
      </c>
      <c r="I131" s="224"/>
      <c r="J131" s="225">
        <f>ROUND(I131*H131,2)</f>
        <v>0</v>
      </c>
      <c r="K131" s="226"/>
      <c r="L131" s="43"/>
      <c r="M131" s="227" t="s">
        <v>1</v>
      </c>
      <c r="N131" s="228" t="s">
        <v>40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0.093579999999999997</v>
      </c>
      <c r="T131" s="230">
        <f>S131*H131</f>
        <v>0.18715999999999999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212</v>
      </c>
      <c r="AT131" s="231" t="s">
        <v>128</v>
      </c>
      <c r="AU131" s="231" t="s">
        <v>83</v>
      </c>
      <c r="AY131" s="16" t="s">
        <v>126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132</v>
      </c>
      <c r="BK131" s="232">
        <f>ROUND(I131*H131,2)</f>
        <v>0</v>
      </c>
      <c r="BL131" s="16" t="s">
        <v>212</v>
      </c>
      <c r="BM131" s="231" t="s">
        <v>646</v>
      </c>
    </row>
    <row r="132" s="2" customFormat="1">
      <c r="A132" s="37"/>
      <c r="B132" s="38"/>
      <c r="C132" s="39"/>
      <c r="D132" s="233" t="s">
        <v>134</v>
      </c>
      <c r="E132" s="39"/>
      <c r="F132" s="234" t="s">
        <v>645</v>
      </c>
      <c r="G132" s="39"/>
      <c r="H132" s="39"/>
      <c r="I132" s="235"/>
      <c r="J132" s="39"/>
      <c r="K132" s="39"/>
      <c r="L132" s="43"/>
      <c r="M132" s="236"/>
      <c r="N132" s="237"/>
      <c r="O132" s="91"/>
      <c r="P132" s="91"/>
      <c r="Q132" s="91"/>
      <c r="R132" s="91"/>
      <c r="S132" s="91"/>
      <c r="T132" s="92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134</v>
      </c>
      <c r="AU132" s="16" t="s">
        <v>83</v>
      </c>
    </row>
    <row r="133" s="13" customFormat="1">
      <c r="A133" s="13"/>
      <c r="B133" s="238"/>
      <c r="C133" s="239"/>
      <c r="D133" s="233" t="s">
        <v>135</v>
      </c>
      <c r="E133" s="240" t="s">
        <v>1</v>
      </c>
      <c r="F133" s="241" t="s">
        <v>83</v>
      </c>
      <c r="G133" s="239"/>
      <c r="H133" s="242">
        <v>2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135</v>
      </c>
      <c r="AU133" s="248" t="s">
        <v>83</v>
      </c>
      <c r="AV133" s="13" t="s">
        <v>83</v>
      </c>
      <c r="AW133" s="13" t="s">
        <v>30</v>
      </c>
      <c r="AX133" s="13" t="s">
        <v>81</v>
      </c>
      <c r="AY133" s="248" t="s">
        <v>126</v>
      </c>
    </row>
    <row r="134" s="2" customFormat="1" ht="16.5" customHeight="1">
      <c r="A134" s="37"/>
      <c r="B134" s="38"/>
      <c r="C134" s="219" t="s">
        <v>141</v>
      </c>
      <c r="D134" s="219" t="s">
        <v>128</v>
      </c>
      <c r="E134" s="220" t="s">
        <v>647</v>
      </c>
      <c r="F134" s="221" t="s">
        <v>648</v>
      </c>
      <c r="G134" s="222" t="s">
        <v>649</v>
      </c>
      <c r="H134" s="223">
        <v>4</v>
      </c>
      <c r="I134" s="224"/>
      <c r="J134" s="225">
        <f>ROUND(I134*H134,2)</f>
        <v>0</v>
      </c>
      <c r="K134" s="226"/>
      <c r="L134" s="43"/>
      <c r="M134" s="227" t="s">
        <v>1</v>
      </c>
      <c r="N134" s="228" t="s">
        <v>40</v>
      </c>
      <c r="O134" s="91"/>
      <c r="P134" s="229">
        <f>O134*H134</f>
        <v>0</v>
      </c>
      <c r="Q134" s="229">
        <v>0.0011199999999999999</v>
      </c>
      <c r="R134" s="229">
        <f>Q134*H134</f>
        <v>0.0044799999999999996</v>
      </c>
      <c r="S134" s="229">
        <v>0</v>
      </c>
      <c r="T134" s="23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212</v>
      </c>
      <c r="AT134" s="231" t="s">
        <v>128</v>
      </c>
      <c r="AU134" s="231" t="s">
        <v>83</v>
      </c>
      <c r="AY134" s="16" t="s">
        <v>126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132</v>
      </c>
      <c r="BK134" s="232">
        <f>ROUND(I134*H134,2)</f>
        <v>0</v>
      </c>
      <c r="BL134" s="16" t="s">
        <v>212</v>
      </c>
      <c r="BM134" s="231" t="s">
        <v>650</v>
      </c>
    </row>
    <row r="135" s="2" customFormat="1">
      <c r="A135" s="37"/>
      <c r="B135" s="38"/>
      <c r="C135" s="39"/>
      <c r="D135" s="233" t="s">
        <v>134</v>
      </c>
      <c r="E135" s="39"/>
      <c r="F135" s="234" t="s">
        <v>651</v>
      </c>
      <c r="G135" s="39"/>
      <c r="H135" s="39"/>
      <c r="I135" s="235"/>
      <c r="J135" s="39"/>
      <c r="K135" s="39"/>
      <c r="L135" s="43"/>
      <c r="M135" s="236"/>
      <c r="N135" s="237"/>
      <c r="O135" s="91"/>
      <c r="P135" s="91"/>
      <c r="Q135" s="91"/>
      <c r="R135" s="91"/>
      <c r="S135" s="91"/>
      <c r="T135" s="92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134</v>
      </c>
      <c r="AU135" s="16" t="s">
        <v>83</v>
      </c>
    </row>
    <row r="136" s="2" customFormat="1" ht="16.5" customHeight="1">
      <c r="A136" s="37"/>
      <c r="B136" s="38"/>
      <c r="C136" s="253" t="s">
        <v>132</v>
      </c>
      <c r="D136" s="253" t="s">
        <v>356</v>
      </c>
      <c r="E136" s="254" t="s">
        <v>652</v>
      </c>
      <c r="F136" s="255" t="s">
        <v>653</v>
      </c>
      <c r="G136" s="256" t="s">
        <v>247</v>
      </c>
      <c r="H136" s="257">
        <v>4</v>
      </c>
      <c r="I136" s="258"/>
      <c r="J136" s="259">
        <f>ROUND(I136*H136,2)</f>
        <v>0</v>
      </c>
      <c r="K136" s="260"/>
      <c r="L136" s="261"/>
      <c r="M136" s="262" t="s">
        <v>1</v>
      </c>
      <c r="N136" s="263" t="s">
        <v>40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299</v>
      </c>
      <c r="AT136" s="231" t="s">
        <v>356</v>
      </c>
      <c r="AU136" s="231" t="s">
        <v>83</v>
      </c>
      <c r="AY136" s="16" t="s">
        <v>126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132</v>
      </c>
      <c r="BK136" s="232">
        <f>ROUND(I136*H136,2)</f>
        <v>0</v>
      </c>
      <c r="BL136" s="16" t="s">
        <v>212</v>
      </c>
      <c r="BM136" s="231" t="s">
        <v>654</v>
      </c>
    </row>
    <row r="137" s="2" customFormat="1">
      <c r="A137" s="37"/>
      <c r="B137" s="38"/>
      <c r="C137" s="39"/>
      <c r="D137" s="233" t="s">
        <v>134</v>
      </c>
      <c r="E137" s="39"/>
      <c r="F137" s="234" t="s">
        <v>653</v>
      </c>
      <c r="G137" s="39"/>
      <c r="H137" s="39"/>
      <c r="I137" s="235"/>
      <c r="J137" s="39"/>
      <c r="K137" s="39"/>
      <c r="L137" s="43"/>
      <c r="M137" s="236"/>
      <c r="N137" s="237"/>
      <c r="O137" s="91"/>
      <c r="P137" s="91"/>
      <c r="Q137" s="91"/>
      <c r="R137" s="91"/>
      <c r="S137" s="91"/>
      <c r="T137" s="92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134</v>
      </c>
      <c r="AU137" s="16" t="s">
        <v>83</v>
      </c>
    </row>
    <row r="138" s="2" customFormat="1" ht="24.15" customHeight="1">
      <c r="A138" s="37"/>
      <c r="B138" s="38"/>
      <c r="C138" s="219" t="s">
        <v>151</v>
      </c>
      <c r="D138" s="219" t="s">
        <v>128</v>
      </c>
      <c r="E138" s="220" t="s">
        <v>655</v>
      </c>
      <c r="F138" s="221" t="s">
        <v>656</v>
      </c>
      <c r="G138" s="222" t="s">
        <v>247</v>
      </c>
      <c r="H138" s="223">
        <v>1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40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0.70920000000000005</v>
      </c>
      <c r="T138" s="230">
        <f>S138*H138</f>
        <v>0.70920000000000005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212</v>
      </c>
      <c r="AT138" s="231" t="s">
        <v>128</v>
      </c>
      <c r="AU138" s="231" t="s">
        <v>83</v>
      </c>
      <c r="AY138" s="16" t="s">
        <v>126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132</v>
      </c>
      <c r="BK138" s="232">
        <f>ROUND(I138*H138,2)</f>
        <v>0</v>
      </c>
      <c r="BL138" s="16" t="s">
        <v>212</v>
      </c>
      <c r="BM138" s="231" t="s">
        <v>657</v>
      </c>
    </row>
    <row r="139" s="2" customFormat="1">
      <c r="A139" s="37"/>
      <c r="B139" s="38"/>
      <c r="C139" s="39"/>
      <c r="D139" s="233" t="s">
        <v>134</v>
      </c>
      <c r="E139" s="39"/>
      <c r="F139" s="234" t="s">
        <v>656</v>
      </c>
      <c r="G139" s="39"/>
      <c r="H139" s="39"/>
      <c r="I139" s="235"/>
      <c r="J139" s="39"/>
      <c r="K139" s="39"/>
      <c r="L139" s="43"/>
      <c r="M139" s="236"/>
      <c r="N139" s="237"/>
      <c r="O139" s="91"/>
      <c r="P139" s="91"/>
      <c r="Q139" s="91"/>
      <c r="R139" s="91"/>
      <c r="S139" s="91"/>
      <c r="T139" s="9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134</v>
      </c>
      <c r="AU139" s="16" t="s">
        <v>83</v>
      </c>
    </row>
    <row r="140" s="2" customFormat="1" ht="33" customHeight="1">
      <c r="A140" s="37"/>
      <c r="B140" s="38"/>
      <c r="C140" s="219" t="s">
        <v>158</v>
      </c>
      <c r="D140" s="219" t="s">
        <v>128</v>
      </c>
      <c r="E140" s="220" t="s">
        <v>658</v>
      </c>
      <c r="F140" s="221" t="s">
        <v>659</v>
      </c>
      <c r="G140" s="222" t="s">
        <v>247</v>
      </c>
      <c r="H140" s="223">
        <v>1</v>
      </c>
      <c r="I140" s="224"/>
      <c r="J140" s="225">
        <f>ROUND(I140*H140,2)</f>
        <v>0</v>
      </c>
      <c r="K140" s="226"/>
      <c r="L140" s="43"/>
      <c r="M140" s="227" t="s">
        <v>1</v>
      </c>
      <c r="N140" s="228" t="s">
        <v>40</v>
      </c>
      <c r="O140" s="91"/>
      <c r="P140" s="229">
        <f>O140*H140</f>
        <v>0</v>
      </c>
      <c r="Q140" s="229">
        <v>0.0060800000000000003</v>
      </c>
      <c r="R140" s="229">
        <f>Q140*H140</f>
        <v>0.0060800000000000003</v>
      </c>
      <c r="S140" s="229">
        <v>0</v>
      </c>
      <c r="T140" s="23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1" t="s">
        <v>212</v>
      </c>
      <c r="AT140" s="231" t="s">
        <v>128</v>
      </c>
      <c r="AU140" s="231" t="s">
        <v>83</v>
      </c>
      <c r="AY140" s="16" t="s">
        <v>126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6" t="s">
        <v>132</v>
      </c>
      <c r="BK140" s="232">
        <f>ROUND(I140*H140,2)</f>
        <v>0</v>
      </c>
      <c r="BL140" s="16" t="s">
        <v>212</v>
      </c>
      <c r="BM140" s="231" t="s">
        <v>660</v>
      </c>
    </row>
    <row r="141" s="2" customFormat="1">
      <c r="A141" s="37"/>
      <c r="B141" s="38"/>
      <c r="C141" s="39"/>
      <c r="D141" s="233" t="s">
        <v>134</v>
      </c>
      <c r="E141" s="39"/>
      <c r="F141" s="234" t="s">
        <v>659</v>
      </c>
      <c r="G141" s="39"/>
      <c r="H141" s="39"/>
      <c r="I141" s="235"/>
      <c r="J141" s="39"/>
      <c r="K141" s="39"/>
      <c r="L141" s="43"/>
      <c r="M141" s="236"/>
      <c r="N141" s="237"/>
      <c r="O141" s="91"/>
      <c r="P141" s="91"/>
      <c r="Q141" s="91"/>
      <c r="R141" s="91"/>
      <c r="S141" s="91"/>
      <c r="T141" s="92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134</v>
      </c>
      <c r="AU141" s="16" t="s">
        <v>83</v>
      </c>
    </row>
    <row r="142" s="2" customFormat="1" ht="37.8" customHeight="1">
      <c r="A142" s="37"/>
      <c r="B142" s="38"/>
      <c r="C142" s="219" t="s">
        <v>163</v>
      </c>
      <c r="D142" s="219" t="s">
        <v>128</v>
      </c>
      <c r="E142" s="220" t="s">
        <v>661</v>
      </c>
      <c r="F142" s="221" t="s">
        <v>662</v>
      </c>
      <c r="G142" s="222" t="s">
        <v>247</v>
      </c>
      <c r="H142" s="223">
        <v>1</v>
      </c>
      <c r="I142" s="224"/>
      <c r="J142" s="225">
        <f>ROUND(I142*H142,2)</f>
        <v>0</v>
      </c>
      <c r="K142" s="226"/>
      <c r="L142" s="43"/>
      <c r="M142" s="227" t="s">
        <v>1</v>
      </c>
      <c r="N142" s="228" t="s">
        <v>40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0.126</v>
      </c>
      <c r="T142" s="230">
        <f>S142*H142</f>
        <v>0.126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1" t="s">
        <v>212</v>
      </c>
      <c r="AT142" s="231" t="s">
        <v>128</v>
      </c>
      <c r="AU142" s="231" t="s">
        <v>83</v>
      </c>
      <c r="AY142" s="16" t="s">
        <v>126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6" t="s">
        <v>132</v>
      </c>
      <c r="BK142" s="232">
        <f>ROUND(I142*H142,2)</f>
        <v>0</v>
      </c>
      <c r="BL142" s="16" t="s">
        <v>212</v>
      </c>
      <c r="BM142" s="231" t="s">
        <v>663</v>
      </c>
    </row>
    <row r="143" s="2" customFormat="1">
      <c r="A143" s="37"/>
      <c r="B143" s="38"/>
      <c r="C143" s="39"/>
      <c r="D143" s="233" t="s">
        <v>134</v>
      </c>
      <c r="E143" s="39"/>
      <c r="F143" s="234" t="s">
        <v>662</v>
      </c>
      <c r="G143" s="39"/>
      <c r="H143" s="39"/>
      <c r="I143" s="235"/>
      <c r="J143" s="39"/>
      <c r="K143" s="39"/>
      <c r="L143" s="43"/>
      <c r="M143" s="236"/>
      <c r="N143" s="237"/>
      <c r="O143" s="91"/>
      <c r="P143" s="91"/>
      <c r="Q143" s="91"/>
      <c r="R143" s="91"/>
      <c r="S143" s="91"/>
      <c r="T143" s="92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134</v>
      </c>
      <c r="AU143" s="16" t="s">
        <v>83</v>
      </c>
    </row>
    <row r="144" s="2" customFormat="1" ht="37.8" customHeight="1">
      <c r="A144" s="37"/>
      <c r="B144" s="38"/>
      <c r="C144" s="219" t="s">
        <v>168</v>
      </c>
      <c r="D144" s="219" t="s">
        <v>128</v>
      </c>
      <c r="E144" s="220" t="s">
        <v>664</v>
      </c>
      <c r="F144" s="221" t="s">
        <v>665</v>
      </c>
      <c r="G144" s="222" t="s">
        <v>649</v>
      </c>
      <c r="H144" s="223">
        <v>1</v>
      </c>
      <c r="I144" s="224"/>
      <c r="J144" s="225">
        <f>ROUND(I144*H144,2)</f>
        <v>0</v>
      </c>
      <c r="K144" s="226"/>
      <c r="L144" s="43"/>
      <c r="M144" s="227" t="s">
        <v>1</v>
      </c>
      <c r="N144" s="228" t="s">
        <v>40</v>
      </c>
      <c r="O144" s="91"/>
      <c r="P144" s="229">
        <f>O144*H144</f>
        <v>0</v>
      </c>
      <c r="Q144" s="229">
        <v>0.0045700000000000003</v>
      </c>
      <c r="R144" s="229">
        <f>Q144*H144</f>
        <v>0.0045700000000000003</v>
      </c>
      <c r="S144" s="229">
        <v>0</v>
      </c>
      <c r="T144" s="23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1" t="s">
        <v>212</v>
      </c>
      <c r="AT144" s="231" t="s">
        <v>128</v>
      </c>
      <c r="AU144" s="231" t="s">
        <v>83</v>
      </c>
      <c r="AY144" s="16" t="s">
        <v>126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6" t="s">
        <v>132</v>
      </c>
      <c r="BK144" s="232">
        <f>ROUND(I144*H144,2)</f>
        <v>0</v>
      </c>
      <c r="BL144" s="16" t="s">
        <v>212</v>
      </c>
      <c r="BM144" s="231" t="s">
        <v>666</v>
      </c>
    </row>
    <row r="145" s="2" customFormat="1">
      <c r="A145" s="37"/>
      <c r="B145" s="38"/>
      <c r="C145" s="39"/>
      <c r="D145" s="233" t="s">
        <v>134</v>
      </c>
      <c r="E145" s="39"/>
      <c r="F145" s="234" t="s">
        <v>665</v>
      </c>
      <c r="G145" s="39"/>
      <c r="H145" s="39"/>
      <c r="I145" s="235"/>
      <c r="J145" s="39"/>
      <c r="K145" s="39"/>
      <c r="L145" s="43"/>
      <c r="M145" s="236"/>
      <c r="N145" s="237"/>
      <c r="O145" s="91"/>
      <c r="P145" s="91"/>
      <c r="Q145" s="91"/>
      <c r="R145" s="91"/>
      <c r="S145" s="91"/>
      <c r="T145" s="92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134</v>
      </c>
      <c r="AU145" s="16" t="s">
        <v>83</v>
      </c>
    </row>
    <row r="146" s="2" customFormat="1" ht="24.15" customHeight="1">
      <c r="A146" s="37"/>
      <c r="B146" s="38"/>
      <c r="C146" s="219" t="s">
        <v>174</v>
      </c>
      <c r="D146" s="219" t="s">
        <v>128</v>
      </c>
      <c r="E146" s="220" t="s">
        <v>667</v>
      </c>
      <c r="F146" s="221" t="s">
        <v>668</v>
      </c>
      <c r="G146" s="222" t="s">
        <v>649</v>
      </c>
      <c r="H146" s="223">
        <v>3</v>
      </c>
      <c r="I146" s="224"/>
      <c r="J146" s="225">
        <f>ROUND(I146*H146,2)</f>
        <v>0</v>
      </c>
      <c r="K146" s="226"/>
      <c r="L146" s="43"/>
      <c r="M146" s="227" t="s">
        <v>1</v>
      </c>
      <c r="N146" s="228" t="s">
        <v>40</v>
      </c>
      <c r="O146" s="91"/>
      <c r="P146" s="229">
        <f>O146*H146</f>
        <v>0</v>
      </c>
      <c r="Q146" s="229">
        <v>0.0014499999999999999</v>
      </c>
      <c r="R146" s="229">
        <f>Q146*H146</f>
        <v>0.0043499999999999997</v>
      </c>
      <c r="S146" s="229">
        <v>0</v>
      </c>
      <c r="T146" s="23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1" t="s">
        <v>212</v>
      </c>
      <c r="AT146" s="231" t="s">
        <v>128</v>
      </c>
      <c r="AU146" s="231" t="s">
        <v>83</v>
      </c>
      <c r="AY146" s="16" t="s">
        <v>126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6" t="s">
        <v>132</v>
      </c>
      <c r="BK146" s="232">
        <f>ROUND(I146*H146,2)</f>
        <v>0</v>
      </c>
      <c r="BL146" s="16" t="s">
        <v>212</v>
      </c>
      <c r="BM146" s="231" t="s">
        <v>669</v>
      </c>
    </row>
    <row r="147" s="2" customFormat="1">
      <c r="A147" s="37"/>
      <c r="B147" s="38"/>
      <c r="C147" s="39"/>
      <c r="D147" s="233" t="s">
        <v>134</v>
      </c>
      <c r="E147" s="39"/>
      <c r="F147" s="234" t="s">
        <v>670</v>
      </c>
      <c r="G147" s="39"/>
      <c r="H147" s="39"/>
      <c r="I147" s="235"/>
      <c r="J147" s="39"/>
      <c r="K147" s="39"/>
      <c r="L147" s="43"/>
      <c r="M147" s="236"/>
      <c r="N147" s="237"/>
      <c r="O147" s="91"/>
      <c r="P147" s="91"/>
      <c r="Q147" s="91"/>
      <c r="R147" s="91"/>
      <c r="S147" s="91"/>
      <c r="T147" s="92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134</v>
      </c>
      <c r="AU147" s="16" t="s">
        <v>83</v>
      </c>
    </row>
    <row r="148" s="2" customFormat="1" ht="37.8" customHeight="1">
      <c r="A148" s="37"/>
      <c r="B148" s="38"/>
      <c r="C148" s="219" t="s">
        <v>178</v>
      </c>
      <c r="D148" s="219" t="s">
        <v>128</v>
      </c>
      <c r="E148" s="220" t="s">
        <v>671</v>
      </c>
      <c r="F148" s="221" t="s">
        <v>672</v>
      </c>
      <c r="G148" s="222" t="s">
        <v>247</v>
      </c>
      <c r="H148" s="223">
        <v>1</v>
      </c>
      <c r="I148" s="224"/>
      <c r="J148" s="225">
        <f>ROUND(I148*H148,2)</f>
        <v>0</v>
      </c>
      <c r="K148" s="226"/>
      <c r="L148" s="43"/>
      <c r="M148" s="227" t="s">
        <v>1</v>
      </c>
      <c r="N148" s="228" t="s">
        <v>40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0.048000000000000001</v>
      </c>
      <c r="T148" s="230">
        <f>S148*H148</f>
        <v>0.048000000000000001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212</v>
      </c>
      <c r="AT148" s="231" t="s">
        <v>128</v>
      </c>
      <c r="AU148" s="231" t="s">
        <v>83</v>
      </c>
      <c r="AY148" s="16" t="s">
        <v>126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132</v>
      </c>
      <c r="BK148" s="232">
        <f>ROUND(I148*H148,2)</f>
        <v>0</v>
      </c>
      <c r="BL148" s="16" t="s">
        <v>212</v>
      </c>
      <c r="BM148" s="231" t="s">
        <v>673</v>
      </c>
    </row>
    <row r="149" s="2" customFormat="1">
      <c r="A149" s="37"/>
      <c r="B149" s="38"/>
      <c r="C149" s="39"/>
      <c r="D149" s="233" t="s">
        <v>134</v>
      </c>
      <c r="E149" s="39"/>
      <c r="F149" s="234" t="s">
        <v>672</v>
      </c>
      <c r="G149" s="39"/>
      <c r="H149" s="39"/>
      <c r="I149" s="235"/>
      <c r="J149" s="39"/>
      <c r="K149" s="39"/>
      <c r="L149" s="43"/>
      <c r="M149" s="236"/>
      <c r="N149" s="237"/>
      <c r="O149" s="91"/>
      <c r="P149" s="91"/>
      <c r="Q149" s="91"/>
      <c r="R149" s="91"/>
      <c r="S149" s="91"/>
      <c r="T149" s="92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134</v>
      </c>
      <c r="AU149" s="16" t="s">
        <v>83</v>
      </c>
    </row>
    <row r="150" s="2" customFormat="1" ht="33" customHeight="1">
      <c r="A150" s="37"/>
      <c r="B150" s="38"/>
      <c r="C150" s="219" t="s">
        <v>184</v>
      </c>
      <c r="D150" s="219" t="s">
        <v>128</v>
      </c>
      <c r="E150" s="220" t="s">
        <v>674</v>
      </c>
      <c r="F150" s="221" t="s">
        <v>675</v>
      </c>
      <c r="G150" s="222" t="s">
        <v>247</v>
      </c>
      <c r="H150" s="223">
        <v>1</v>
      </c>
      <c r="I150" s="224"/>
      <c r="J150" s="225">
        <f>ROUND(I150*H150,2)</f>
        <v>0</v>
      </c>
      <c r="K150" s="226"/>
      <c r="L150" s="43"/>
      <c r="M150" s="227" t="s">
        <v>1</v>
      </c>
      <c r="N150" s="228" t="s">
        <v>40</v>
      </c>
      <c r="O150" s="91"/>
      <c r="P150" s="229">
        <f>O150*H150</f>
        <v>0</v>
      </c>
      <c r="Q150" s="229">
        <v>0.0049399999999999999</v>
      </c>
      <c r="R150" s="229">
        <f>Q150*H150</f>
        <v>0.0049399999999999999</v>
      </c>
      <c r="S150" s="229">
        <v>0</v>
      </c>
      <c r="T150" s="23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212</v>
      </c>
      <c r="AT150" s="231" t="s">
        <v>128</v>
      </c>
      <c r="AU150" s="231" t="s">
        <v>83</v>
      </c>
      <c r="AY150" s="16" t="s">
        <v>126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132</v>
      </c>
      <c r="BK150" s="232">
        <f>ROUND(I150*H150,2)</f>
        <v>0</v>
      </c>
      <c r="BL150" s="16" t="s">
        <v>212</v>
      </c>
      <c r="BM150" s="231" t="s">
        <v>676</v>
      </c>
    </row>
    <row r="151" s="2" customFormat="1">
      <c r="A151" s="37"/>
      <c r="B151" s="38"/>
      <c r="C151" s="39"/>
      <c r="D151" s="233" t="s">
        <v>134</v>
      </c>
      <c r="E151" s="39"/>
      <c r="F151" s="234" t="s">
        <v>675</v>
      </c>
      <c r="G151" s="39"/>
      <c r="H151" s="39"/>
      <c r="I151" s="235"/>
      <c r="J151" s="39"/>
      <c r="K151" s="39"/>
      <c r="L151" s="43"/>
      <c r="M151" s="236"/>
      <c r="N151" s="237"/>
      <c r="O151" s="91"/>
      <c r="P151" s="91"/>
      <c r="Q151" s="91"/>
      <c r="R151" s="91"/>
      <c r="S151" s="91"/>
      <c r="T151" s="92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134</v>
      </c>
      <c r="AU151" s="16" t="s">
        <v>83</v>
      </c>
    </row>
    <row r="152" s="13" customFormat="1">
      <c r="A152" s="13"/>
      <c r="B152" s="238"/>
      <c r="C152" s="239"/>
      <c r="D152" s="233" t="s">
        <v>135</v>
      </c>
      <c r="E152" s="240" t="s">
        <v>1</v>
      </c>
      <c r="F152" s="241" t="s">
        <v>81</v>
      </c>
      <c r="G152" s="239"/>
      <c r="H152" s="242">
        <v>1</v>
      </c>
      <c r="I152" s="243"/>
      <c r="J152" s="239"/>
      <c r="K152" s="239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135</v>
      </c>
      <c r="AU152" s="248" t="s">
        <v>83</v>
      </c>
      <c r="AV152" s="13" t="s">
        <v>83</v>
      </c>
      <c r="AW152" s="13" t="s">
        <v>30</v>
      </c>
      <c r="AX152" s="13" t="s">
        <v>81</v>
      </c>
      <c r="AY152" s="248" t="s">
        <v>126</v>
      </c>
    </row>
    <row r="153" s="2" customFormat="1" ht="24.15" customHeight="1">
      <c r="A153" s="37"/>
      <c r="B153" s="38"/>
      <c r="C153" s="219" t="s">
        <v>190</v>
      </c>
      <c r="D153" s="219" t="s">
        <v>128</v>
      </c>
      <c r="E153" s="220" t="s">
        <v>677</v>
      </c>
      <c r="F153" s="221" t="s">
        <v>678</v>
      </c>
      <c r="G153" s="222" t="s">
        <v>247</v>
      </c>
      <c r="H153" s="223">
        <v>2</v>
      </c>
      <c r="I153" s="224"/>
      <c r="J153" s="225">
        <f>ROUND(I153*H153,2)</f>
        <v>0</v>
      </c>
      <c r="K153" s="226"/>
      <c r="L153" s="43"/>
      <c r="M153" s="227" t="s">
        <v>1</v>
      </c>
      <c r="N153" s="228" t="s">
        <v>40</v>
      </c>
      <c r="O153" s="91"/>
      <c r="P153" s="229">
        <f>O153*H153</f>
        <v>0</v>
      </c>
      <c r="Q153" s="229">
        <v>6.9999999999999994E-05</v>
      </c>
      <c r="R153" s="229">
        <f>Q153*H153</f>
        <v>0.00013999999999999999</v>
      </c>
      <c r="S153" s="229">
        <v>0.021000000000000001</v>
      </c>
      <c r="T153" s="230">
        <f>S153*H153</f>
        <v>0.042000000000000003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1" t="s">
        <v>212</v>
      </c>
      <c r="AT153" s="231" t="s">
        <v>128</v>
      </c>
      <c r="AU153" s="231" t="s">
        <v>83</v>
      </c>
      <c r="AY153" s="16" t="s">
        <v>126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6" t="s">
        <v>132</v>
      </c>
      <c r="BK153" s="232">
        <f>ROUND(I153*H153,2)</f>
        <v>0</v>
      </c>
      <c r="BL153" s="16" t="s">
        <v>212</v>
      </c>
      <c r="BM153" s="231" t="s">
        <v>679</v>
      </c>
    </row>
    <row r="154" s="2" customFormat="1">
      <c r="A154" s="37"/>
      <c r="B154" s="38"/>
      <c r="C154" s="39"/>
      <c r="D154" s="233" t="s">
        <v>134</v>
      </c>
      <c r="E154" s="39"/>
      <c r="F154" s="234" t="s">
        <v>678</v>
      </c>
      <c r="G154" s="39"/>
      <c r="H154" s="39"/>
      <c r="I154" s="235"/>
      <c r="J154" s="39"/>
      <c r="K154" s="39"/>
      <c r="L154" s="43"/>
      <c r="M154" s="236"/>
      <c r="N154" s="237"/>
      <c r="O154" s="91"/>
      <c r="P154" s="91"/>
      <c r="Q154" s="91"/>
      <c r="R154" s="91"/>
      <c r="S154" s="91"/>
      <c r="T154" s="92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134</v>
      </c>
      <c r="AU154" s="16" t="s">
        <v>83</v>
      </c>
    </row>
    <row r="155" s="13" customFormat="1">
      <c r="A155" s="13"/>
      <c r="B155" s="238"/>
      <c r="C155" s="239"/>
      <c r="D155" s="233" t="s">
        <v>135</v>
      </c>
      <c r="E155" s="240" t="s">
        <v>1</v>
      </c>
      <c r="F155" s="241" t="s">
        <v>83</v>
      </c>
      <c r="G155" s="239"/>
      <c r="H155" s="242">
        <v>2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8" t="s">
        <v>135</v>
      </c>
      <c r="AU155" s="248" t="s">
        <v>83</v>
      </c>
      <c r="AV155" s="13" t="s">
        <v>83</v>
      </c>
      <c r="AW155" s="13" t="s">
        <v>30</v>
      </c>
      <c r="AX155" s="13" t="s">
        <v>81</v>
      </c>
      <c r="AY155" s="248" t="s">
        <v>126</v>
      </c>
    </row>
    <row r="156" s="2" customFormat="1" ht="24.15" customHeight="1">
      <c r="A156" s="37"/>
      <c r="B156" s="38"/>
      <c r="C156" s="219" t="s">
        <v>196</v>
      </c>
      <c r="D156" s="219" t="s">
        <v>128</v>
      </c>
      <c r="E156" s="220" t="s">
        <v>680</v>
      </c>
      <c r="F156" s="221" t="s">
        <v>681</v>
      </c>
      <c r="G156" s="222" t="s">
        <v>649</v>
      </c>
      <c r="H156" s="223">
        <v>1</v>
      </c>
      <c r="I156" s="224"/>
      <c r="J156" s="225">
        <f>ROUND(I156*H156,2)</f>
        <v>0</v>
      </c>
      <c r="K156" s="226"/>
      <c r="L156" s="43"/>
      <c r="M156" s="227" t="s">
        <v>1</v>
      </c>
      <c r="N156" s="228" t="s">
        <v>40</v>
      </c>
      <c r="O156" s="91"/>
      <c r="P156" s="229">
        <f>O156*H156</f>
        <v>0</v>
      </c>
      <c r="Q156" s="229">
        <v>0.2319</v>
      </c>
      <c r="R156" s="229">
        <f>Q156*H156</f>
        <v>0.2319</v>
      </c>
      <c r="S156" s="229">
        <v>0</v>
      </c>
      <c r="T156" s="23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212</v>
      </c>
      <c r="AT156" s="231" t="s">
        <v>128</v>
      </c>
      <c r="AU156" s="231" t="s">
        <v>83</v>
      </c>
      <c r="AY156" s="16" t="s">
        <v>126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132</v>
      </c>
      <c r="BK156" s="232">
        <f>ROUND(I156*H156,2)</f>
        <v>0</v>
      </c>
      <c r="BL156" s="16" t="s">
        <v>212</v>
      </c>
      <c r="BM156" s="231" t="s">
        <v>682</v>
      </c>
    </row>
    <row r="157" s="2" customFormat="1">
      <c r="A157" s="37"/>
      <c r="B157" s="38"/>
      <c r="C157" s="39"/>
      <c r="D157" s="233" t="s">
        <v>134</v>
      </c>
      <c r="E157" s="39"/>
      <c r="F157" s="234" t="s">
        <v>683</v>
      </c>
      <c r="G157" s="39"/>
      <c r="H157" s="39"/>
      <c r="I157" s="235"/>
      <c r="J157" s="39"/>
      <c r="K157" s="39"/>
      <c r="L157" s="43"/>
      <c r="M157" s="236"/>
      <c r="N157" s="237"/>
      <c r="O157" s="91"/>
      <c r="P157" s="91"/>
      <c r="Q157" s="91"/>
      <c r="R157" s="91"/>
      <c r="S157" s="91"/>
      <c r="T157" s="92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134</v>
      </c>
      <c r="AU157" s="16" t="s">
        <v>83</v>
      </c>
    </row>
    <row r="158" s="2" customFormat="1" ht="24.15" customHeight="1">
      <c r="A158" s="37"/>
      <c r="B158" s="38"/>
      <c r="C158" s="219" t="s">
        <v>202</v>
      </c>
      <c r="D158" s="219" t="s">
        <v>128</v>
      </c>
      <c r="E158" s="220" t="s">
        <v>684</v>
      </c>
      <c r="F158" s="221" t="s">
        <v>685</v>
      </c>
      <c r="G158" s="222" t="s">
        <v>649</v>
      </c>
      <c r="H158" s="223">
        <v>1</v>
      </c>
      <c r="I158" s="224"/>
      <c r="J158" s="225">
        <f>ROUND(I158*H158,2)</f>
        <v>0</v>
      </c>
      <c r="K158" s="226"/>
      <c r="L158" s="43"/>
      <c r="M158" s="227" t="s">
        <v>1</v>
      </c>
      <c r="N158" s="228" t="s">
        <v>40</v>
      </c>
      <c r="O158" s="91"/>
      <c r="P158" s="229">
        <f>O158*H158</f>
        <v>0</v>
      </c>
      <c r="Q158" s="229">
        <v>0.17771999999999999</v>
      </c>
      <c r="R158" s="229">
        <f>Q158*H158</f>
        <v>0.17771999999999999</v>
      </c>
      <c r="S158" s="229">
        <v>0</v>
      </c>
      <c r="T158" s="23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212</v>
      </c>
      <c r="AT158" s="231" t="s">
        <v>128</v>
      </c>
      <c r="AU158" s="231" t="s">
        <v>83</v>
      </c>
      <c r="AY158" s="16" t="s">
        <v>126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132</v>
      </c>
      <c r="BK158" s="232">
        <f>ROUND(I158*H158,2)</f>
        <v>0</v>
      </c>
      <c r="BL158" s="16" t="s">
        <v>212</v>
      </c>
      <c r="BM158" s="231" t="s">
        <v>686</v>
      </c>
    </row>
    <row r="159" s="2" customFormat="1">
      <c r="A159" s="37"/>
      <c r="B159" s="38"/>
      <c r="C159" s="39"/>
      <c r="D159" s="233" t="s">
        <v>134</v>
      </c>
      <c r="E159" s="39"/>
      <c r="F159" s="234" t="s">
        <v>687</v>
      </c>
      <c r="G159" s="39"/>
      <c r="H159" s="39"/>
      <c r="I159" s="235"/>
      <c r="J159" s="39"/>
      <c r="K159" s="39"/>
      <c r="L159" s="43"/>
      <c r="M159" s="236"/>
      <c r="N159" s="237"/>
      <c r="O159" s="91"/>
      <c r="P159" s="91"/>
      <c r="Q159" s="91"/>
      <c r="R159" s="91"/>
      <c r="S159" s="91"/>
      <c r="T159" s="92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134</v>
      </c>
      <c r="AU159" s="16" t="s">
        <v>83</v>
      </c>
    </row>
    <row r="160" s="2" customFormat="1" ht="44.25" customHeight="1">
      <c r="A160" s="37"/>
      <c r="B160" s="38"/>
      <c r="C160" s="219" t="s">
        <v>8</v>
      </c>
      <c r="D160" s="219" t="s">
        <v>128</v>
      </c>
      <c r="E160" s="220" t="s">
        <v>688</v>
      </c>
      <c r="F160" s="221" t="s">
        <v>689</v>
      </c>
      <c r="G160" s="222" t="s">
        <v>154</v>
      </c>
      <c r="H160" s="223">
        <v>4.2889999999999997</v>
      </c>
      <c r="I160" s="224"/>
      <c r="J160" s="225">
        <f>ROUND(I160*H160,2)</f>
        <v>0</v>
      </c>
      <c r="K160" s="226"/>
      <c r="L160" s="43"/>
      <c r="M160" s="227" t="s">
        <v>1</v>
      </c>
      <c r="N160" s="228" t="s">
        <v>40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1" t="s">
        <v>212</v>
      </c>
      <c r="AT160" s="231" t="s">
        <v>128</v>
      </c>
      <c r="AU160" s="231" t="s">
        <v>83</v>
      </c>
      <c r="AY160" s="16" t="s">
        <v>126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6" t="s">
        <v>132</v>
      </c>
      <c r="BK160" s="232">
        <f>ROUND(I160*H160,2)</f>
        <v>0</v>
      </c>
      <c r="BL160" s="16" t="s">
        <v>212</v>
      </c>
      <c r="BM160" s="231" t="s">
        <v>690</v>
      </c>
    </row>
    <row r="161" s="2" customFormat="1">
      <c r="A161" s="37"/>
      <c r="B161" s="38"/>
      <c r="C161" s="39"/>
      <c r="D161" s="233" t="s">
        <v>134</v>
      </c>
      <c r="E161" s="39"/>
      <c r="F161" s="234" t="s">
        <v>689</v>
      </c>
      <c r="G161" s="39"/>
      <c r="H161" s="39"/>
      <c r="I161" s="235"/>
      <c r="J161" s="39"/>
      <c r="K161" s="39"/>
      <c r="L161" s="43"/>
      <c r="M161" s="236"/>
      <c r="N161" s="237"/>
      <c r="O161" s="91"/>
      <c r="P161" s="91"/>
      <c r="Q161" s="91"/>
      <c r="R161" s="91"/>
      <c r="S161" s="91"/>
      <c r="T161" s="9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134</v>
      </c>
      <c r="AU161" s="16" t="s">
        <v>83</v>
      </c>
    </row>
    <row r="162" s="12" customFormat="1" ht="22.8" customHeight="1">
      <c r="A162" s="12"/>
      <c r="B162" s="203"/>
      <c r="C162" s="204"/>
      <c r="D162" s="205" t="s">
        <v>72</v>
      </c>
      <c r="E162" s="217" t="s">
        <v>691</v>
      </c>
      <c r="F162" s="217" t="s">
        <v>692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SUM(P163:P200)</f>
        <v>0</v>
      </c>
      <c r="Q162" s="211"/>
      <c r="R162" s="212">
        <f>SUM(R163:R200)</f>
        <v>0.16903000000000004</v>
      </c>
      <c r="S162" s="211"/>
      <c r="T162" s="213">
        <f>SUM(T163:T200)</f>
        <v>0.40400000000000003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83</v>
      </c>
      <c r="AT162" s="215" t="s">
        <v>72</v>
      </c>
      <c r="AU162" s="215" t="s">
        <v>81</v>
      </c>
      <c r="AY162" s="214" t="s">
        <v>126</v>
      </c>
      <c r="BK162" s="216">
        <f>SUM(BK163:BK200)</f>
        <v>0</v>
      </c>
    </row>
    <row r="163" s="2" customFormat="1" ht="24.15" customHeight="1">
      <c r="A163" s="37"/>
      <c r="B163" s="38"/>
      <c r="C163" s="219" t="s">
        <v>212</v>
      </c>
      <c r="D163" s="219" t="s">
        <v>128</v>
      </c>
      <c r="E163" s="220" t="s">
        <v>693</v>
      </c>
      <c r="F163" s="221" t="s">
        <v>694</v>
      </c>
      <c r="G163" s="222" t="s">
        <v>262</v>
      </c>
      <c r="H163" s="223">
        <v>20</v>
      </c>
      <c r="I163" s="224"/>
      <c r="J163" s="225">
        <f>ROUND(I163*H163,2)</f>
        <v>0</v>
      </c>
      <c r="K163" s="226"/>
      <c r="L163" s="43"/>
      <c r="M163" s="227" t="s">
        <v>1</v>
      </c>
      <c r="N163" s="228" t="s">
        <v>40</v>
      </c>
      <c r="O163" s="91"/>
      <c r="P163" s="229">
        <f>O163*H163</f>
        <v>0</v>
      </c>
      <c r="Q163" s="229">
        <v>2.0000000000000002E-05</v>
      </c>
      <c r="R163" s="229">
        <f>Q163*H163</f>
        <v>0.00040000000000000002</v>
      </c>
      <c r="S163" s="229">
        <v>0.001</v>
      </c>
      <c r="T163" s="230">
        <f>S163*H163</f>
        <v>0.02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212</v>
      </c>
      <c r="AT163" s="231" t="s">
        <v>128</v>
      </c>
      <c r="AU163" s="231" t="s">
        <v>83</v>
      </c>
      <c r="AY163" s="16" t="s">
        <v>126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132</v>
      </c>
      <c r="BK163" s="232">
        <f>ROUND(I163*H163,2)</f>
        <v>0</v>
      </c>
      <c r="BL163" s="16" t="s">
        <v>212</v>
      </c>
      <c r="BM163" s="231" t="s">
        <v>695</v>
      </c>
    </row>
    <row r="164" s="2" customFormat="1">
      <c r="A164" s="37"/>
      <c r="B164" s="38"/>
      <c r="C164" s="39"/>
      <c r="D164" s="233" t="s">
        <v>134</v>
      </c>
      <c r="E164" s="39"/>
      <c r="F164" s="234" t="s">
        <v>694</v>
      </c>
      <c r="G164" s="39"/>
      <c r="H164" s="39"/>
      <c r="I164" s="235"/>
      <c r="J164" s="39"/>
      <c r="K164" s="39"/>
      <c r="L164" s="43"/>
      <c r="M164" s="236"/>
      <c r="N164" s="237"/>
      <c r="O164" s="91"/>
      <c r="P164" s="91"/>
      <c r="Q164" s="91"/>
      <c r="R164" s="91"/>
      <c r="S164" s="91"/>
      <c r="T164" s="92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134</v>
      </c>
      <c r="AU164" s="16" t="s">
        <v>83</v>
      </c>
    </row>
    <row r="165" s="13" customFormat="1">
      <c r="A165" s="13"/>
      <c r="B165" s="238"/>
      <c r="C165" s="239"/>
      <c r="D165" s="233" t="s">
        <v>135</v>
      </c>
      <c r="E165" s="240" t="s">
        <v>1</v>
      </c>
      <c r="F165" s="241" t="s">
        <v>233</v>
      </c>
      <c r="G165" s="239"/>
      <c r="H165" s="242">
        <v>20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135</v>
      </c>
      <c r="AU165" s="248" t="s">
        <v>83</v>
      </c>
      <c r="AV165" s="13" t="s">
        <v>83</v>
      </c>
      <c r="AW165" s="13" t="s">
        <v>30</v>
      </c>
      <c r="AX165" s="13" t="s">
        <v>81</v>
      </c>
      <c r="AY165" s="248" t="s">
        <v>126</v>
      </c>
    </row>
    <row r="166" s="2" customFormat="1" ht="24.15" customHeight="1">
      <c r="A166" s="37"/>
      <c r="B166" s="38"/>
      <c r="C166" s="219" t="s">
        <v>217</v>
      </c>
      <c r="D166" s="219" t="s">
        <v>128</v>
      </c>
      <c r="E166" s="220" t="s">
        <v>696</v>
      </c>
      <c r="F166" s="221" t="s">
        <v>697</v>
      </c>
      <c r="G166" s="222" t="s">
        <v>262</v>
      </c>
      <c r="H166" s="223">
        <v>120</v>
      </c>
      <c r="I166" s="224"/>
      <c r="J166" s="225">
        <f>ROUND(I166*H166,2)</f>
        <v>0</v>
      </c>
      <c r="K166" s="226"/>
      <c r="L166" s="43"/>
      <c r="M166" s="227" t="s">
        <v>1</v>
      </c>
      <c r="N166" s="228" t="s">
        <v>40</v>
      </c>
      <c r="O166" s="91"/>
      <c r="P166" s="229">
        <f>O166*H166</f>
        <v>0</v>
      </c>
      <c r="Q166" s="229">
        <v>2.0000000000000002E-05</v>
      </c>
      <c r="R166" s="229">
        <f>Q166*H166</f>
        <v>0.0024000000000000002</v>
      </c>
      <c r="S166" s="229">
        <v>0.0032000000000000002</v>
      </c>
      <c r="T166" s="230">
        <f>S166*H166</f>
        <v>0.38400000000000001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1" t="s">
        <v>212</v>
      </c>
      <c r="AT166" s="231" t="s">
        <v>128</v>
      </c>
      <c r="AU166" s="231" t="s">
        <v>83</v>
      </c>
      <c r="AY166" s="16" t="s">
        <v>126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6" t="s">
        <v>132</v>
      </c>
      <c r="BK166" s="232">
        <f>ROUND(I166*H166,2)</f>
        <v>0</v>
      </c>
      <c r="BL166" s="16" t="s">
        <v>212</v>
      </c>
      <c r="BM166" s="231" t="s">
        <v>698</v>
      </c>
    </row>
    <row r="167" s="2" customFormat="1">
      <c r="A167" s="37"/>
      <c r="B167" s="38"/>
      <c r="C167" s="39"/>
      <c r="D167" s="233" t="s">
        <v>134</v>
      </c>
      <c r="E167" s="39"/>
      <c r="F167" s="234" t="s">
        <v>697</v>
      </c>
      <c r="G167" s="39"/>
      <c r="H167" s="39"/>
      <c r="I167" s="235"/>
      <c r="J167" s="39"/>
      <c r="K167" s="39"/>
      <c r="L167" s="43"/>
      <c r="M167" s="236"/>
      <c r="N167" s="237"/>
      <c r="O167" s="91"/>
      <c r="P167" s="91"/>
      <c r="Q167" s="91"/>
      <c r="R167" s="91"/>
      <c r="S167" s="91"/>
      <c r="T167" s="92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134</v>
      </c>
      <c r="AU167" s="16" t="s">
        <v>83</v>
      </c>
    </row>
    <row r="168" s="13" customFormat="1">
      <c r="A168" s="13"/>
      <c r="B168" s="238"/>
      <c r="C168" s="239"/>
      <c r="D168" s="233" t="s">
        <v>135</v>
      </c>
      <c r="E168" s="240" t="s">
        <v>1</v>
      </c>
      <c r="F168" s="241" t="s">
        <v>699</v>
      </c>
      <c r="G168" s="239"/>
      <c r="H168" s="242">
        <v>120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135</v>
      </c>
      <c r="AU168" s="248" t="s">
        <v>83</v>
      </c>
      <c r="AV168" s="13" t="s">
        <v>83</v>
      </c>
      <c r="AW168" s="13" t="s">
        <v>30</v>
      </c>
      <c r="AX168" s="13" t="s">
        <v>81</v>
      </c>
      <c r="AY168" s="248" t="s">
        <v>126</v>
      </c>
    </row>
    <row r="169" s="2" customFormat="1" ht="37.8" customHeight="1">
      <c r="A169" s="37"/>
      <c r="B169" s="38"/>
      <c r="C169" s="219" t="s">
        <v>221</v>
      </c>
      <c r="D169" s="219" t="s">
        <v>128</v>
      </c>
      <c r="E169" s="220" t="s">
        <v>700</v>
      </c>
      <c r="F169" s="221" t="s">
        <v>701</v>
      </c>
      <c r="G169" s="222" t="s">
        <v>262</v>
      </c>
      <c r="H169" s="223">
        <v>140</v>
      </c>
      <c r="I169" s="224"/>
      <c r="J169" s="225">
        <f>ROUND(I169*H169,2)</f>
        <v>0</v>
      </c>
      <c r="K169" s="226"/>
      <c r="L169" s="43"/>
      <c r="M169" s="227" t="s">
        <v>1</v>
      </c>
      <c r="N169" s="228" t="s">
        <v>40</v>
      </c>
      <c r="O169" s="91"/>
      <c r="P169" s="229">
        <f>O169*H169</f>
        <v>0</v>
      </c>
      <c r="Q169" s="229">
        <v>0.00051000000000000004</v>
      </c>
      <c r="R169" s="229">
        <f>Q169*H169</f>
        <v>0.071400000000000005</v>
      </c>
      <c r="S169" s="229">
        <v>0</v>
      </c>
      <c r="T169" s="23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212</v>
      </c>
      <c r="AT169" s="231" t="s">
        <v>128</v>
      </c>
      <c r="AU169" s="231" t="s">
        <v>83</v>
      </c>
      <c r="AY169" s="16" t="s">
        <v>126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132</v>
      </c>
      <c r="BK169" s="232">
        <f>ROUND(I169*H169,2)</f>
        <v>0</v>
      </c>
      <c r="BL169" s="16" t="s">
        <v>212</v>
      </c>
      <c r="BM169" s="231" t="s">
        <v>702</v>
      </c>
    </row>
    <row r="170" s="2" customFormat="1">
      <c r="A170" s="37"/>
      <c r="B170" s="38"/>
      <c r="C170" s="39"/>
      <c r="D170" s="233" t="s">
        <v>134</v>
      </c>
      <c r="E170" s="39"/>
      <c r="F170" s="234" t="s">
        <v>701</v>
      </c>
      <c r="G170" s="39"/>
      <c r="H170" s="39"/>
      <c r="I170" s="235"/>
      <c r="J170" s="39"/>
      <c r="K170" s="39"/>
      <c r="L170" s="43"/>
      <c r="M170" s="236"/>
      <c r="N170" s="237"/>
      <c r="O170" s="91"/>
      <c r="P170" s="91"/>
      <c r="Q170" s="91"/>
      <c r="R170" s="91"/>
      <c r="S170" s="91"/>
      <c r="T170" s="92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134</v>
      </c>
      <c r="AU170" s="16" t="s">
        <v>83</v>
      </c>
    </row>
    <row r="171" s="13" customFormat="1">
      <c r="A171" s="13"/>
      <c r="B171" s="238"/>
      <c r="C171" s="239"/>
      <c r="D171" s="233" t="s">
        <v>135</v>
      </c>
      <c r="E171" s="240" t="s">
        <v>1</v>
      </c>
      <c r="F171" s="241" t="s">
        <v>703</v>
      </c>
      <c r="G171" s="239"/>
      <c r="H171" s="242">
        <v>140</v>
      </c>
      <c r="I171" s="243"/>
      <c r="J171" s="239"/>
      <c r="K171" s="239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135</v>
      </c>
      <c r="AU171" s="248" t="s">
        <v>83</v>
      </c>
      <c r="AV171" s="13" t="s">
        <v>83</v>
      </c>
      <c r="AW171" s="13" t="s">
        <v>30</v>
      </c>
      <c r="AX171" s="13" t="s">
        <v>81</v>
      </c>
      <c r="AY171" s="248" t="s">
        <v>126</v>
      </c>
    </row>
    <row r="172" s="2" customFormat="1" ht="37.8" customHeight="1">
      <c r="A172" s="37"/>
      <c r="B172" s="38"/>
      <c r="C172" s="219" t="s">
        <v>227</v>
      </c>
      <c r="D172" s="219" t="s">
        <v>128</v>
      </c>
      <c r="E172" s="220" t="s">
        <v>704</v>
      </c>
      <c r="F172" s="221" t="s">
        <v>705</v>
      </c>
      <c r="G172" s="222" t="s">
        <v>262</v>
      </c>
      <c r="H172" s="223">
        <v>40</v>
      </c>
      <c r="I172" s="224"/>
      <c r="J172" s="225">
        <f>ROUND(I172*H172,2)</f>
        <v>0</v>
      </c>
      <c r="K172" s="226"/>
      <c r="L172" s="43"/>
      <c r="M172" s="227" t="s">
        <v>1</v>
      </c>
      <c r="N172" s="228" t="s">
        <v>40</v>
      </c>
      <c r="O172" s="91"/>
      <c r="P172" s="229">
        <f>O172*H172</f>
        <v>0</v>
      </c>
      <c r="Q172" s="229">
        <v>0.00062</v>
      </c>
      <c r="R172" s="229">
        <f>Q172*H172</f>
        <v>0.024799999999999999</v>
      </c>
      <c r="S172" s="229">
        <v>0</v>
      </c>
      <c r="T172" s="23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1" t="s">
        <v>212</v>
      </c>
      <c r="AT172" s="231" t="s">
        <v>128</v>
      </c>
      <c r="AU172" s="231" t="s">
        <v>83</v>
      </c>
      <c r="AY172" s="16" t="s">
        <v>126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6" t="s">
        <v>132</v>
      </c>
      <c r="BK172" s="232">
        <f>ROUND(I172*H172,2)</f>
        <v>0</v>
      </c>
      <c r="BL172" s="16" t="s">
        <v>212</v>
      </c>
      <c r="BM172" s="231" t="s">
        <v>706</v>
      </c>
    </row>
    <row r="173" s="2" customFormat="1">
      <c r="A173" s="37"/>
      <c r="B173" s="38"/>
      <c r="C173" s="39"/>
      <c r="D173" s="233" t="s">
        <v>134</v>
      </c>
      <c r="E173" s="39"/>
      <c r="F173" s="234" t="s">
        <v>705</v>
      </c>
      <c r="G173" s="39"/>
      <c r="H173" s="39"/>
      <c r="I173" s="235"/>
      <c r="J173" s="39"/>
      <c r="K173" s="39"/>
      <c r="L173" s="43"/>
      <c r="M173" s="236"/>
      <c r="N173" s="237"/>
      <c r="O173" s="91"/>
      <c r="P173" s="91"/>
      <c r="Q173" s="91"/>
      <c r="R173" s="91"/>
      <c r="S173" s="91"/>
      <c r="T173" s="92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134</v>
      </c>
      <c r="AU173" s="16" t="s">
        <v>83</v>
      </c>
    </row>
    <row r="174" s="13" customFormat="1">
      <c r="A174" s="13"/>
      <c r="B174" s="238"/>
      <c r="C174" s="239"/>
      <c r="D174" s="233" t="s">
        <v>135</v>
      </c>
      <c r="E174" s="240" t="s">
        <v>1</v>
      </c>
      <c r="F174" s="241" t="s">
        <v>479</v>
      </c>
      <c r="G174" s="239"/>
      <c r="H174" s="242">
        <v>40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135</v>
      </c>
      <c r="AU174" s="248" t="s">
        <v>83</v>
      </c>
      <c r="AV174" s="13" t="s">
        <v>83</v>
      </c>
      <c r="AW174" s="13" t="s">
        <v>30</v>
      </c>
      <c r="AX174" s="13" t="s">
        <v>81</v>
      </c>
      <c r="AY174" s="248" t="s">
        <v>126</v>
      </c>
    </row>
    <row r="175" s="2" customFormat="1" ht="37.8" customHeight="1">
      <c r="A175" s="37"/>
      <c r="B175" s="38"/>
      <c r="C175" s="219" t="s">
        <v>233</v>
      </c>
      <c r="D175" s="219" t="s">
        <v>128</v>
      </c>
      <c r="E175" s="220" t="s">
        <v>707</v>
      </c>
      <c r="F175" s="221" t="s">
        <v>708</v>
      </c>
      <c r="G175" s="222" t="s">
        <v>262</v>
      </c>
      <c r="H175" s="223">
        <v>2</v>
      </c>
      <c r="I175" s="224"/>
      <c r="J175" s="225">
        <f>ROUND(I175*H175,2)</f>
        <v>0</v>
      </c>
      <c r="K175" s="226"/>
      <c r="L175" s="43"/>
      <c r="M175" s="227" t="s">
        <v>1</v>
      </c>
      <c r="N175" s="228" t="s">
        <v>40</v>
      </c>
      <c r="O175" s="91"/>
      <c r="P175" s="229">
        <f>O175*H175</f>
        <v>0</v>
      </c>
      <c r="Q175" s="229">
        <v>0.00095</v>
      </c>
      <c r="R175" s="229">
        <f>Q175*H175</f>
        <v>0.0019</v>
      </c>
      <c r="S175" s="229">
        <v>0</v>
      </c>
      <c r="T175" s="23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1" t="s">
        <v>212</v>
      </c>
      <c r="AT175" s="231" t="s">
        <v>128</v>
      </c>
      <c r="AU175" s="231" t="s">
        <v>83</v>
      </c>
      <c r="AY175" s="16" t="s">
        <v>126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6" t="s">
        <v>132</v>
      </c>
      <c r="BK175" s="232">
        <f>ROUND(I175*H175,2)</f>
        <v>0</v>
      </c>
      <c r="BL175" s="16" t="s">
        <v>212</v>
      </c>
      <c r="BM175" s="231" t="s">
        <v>709</v>
      </c>
    </row>
    <row r="176" s="2" customFormat="1">
      <c r="A176" s="37"/>
      <c r="B176" s="38"/>
      <c r="C176" s="39"/>
      <c r="D176" s="233" t="s">
        <v>134</v>
      </c>
      <c r="E176" s="39"/>
      <c r="F176" s="234" t="s">
        <v>708</v>
      </c>
      <c r="G176" s="39"/>
      <c r="H176" s="39"/>
      <c r="I176" s="235"/>
      <c r="J176" s="39"/>
      <c r="K176" s="39"/>
      <c r="L176" s="43"/>
      <c r="M176" s="236"/>
      <c r="N176" s="237"/>
      <c r="O176" s="91"/>
      <c r="P176" s="91"/>
      <c r="Q176" s="91"/>
      <c r="R176" s="91"/>
      <c r="S176" s="91"/>
      <c r="T176" s="92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134</v>
      </c>
      <c r="AU176" s="16" t="s">
        <v>83</v>
      </c>
    </row>
    <row r="177" s="13" customFormat="1">
      <c r="A177" s="13"/>
      <c r="B177" s="238"/>
      <c r="C177" s="239"/>
      <c r="D177" s="233" t="s">
        <v>135</v>
      </c>
      <c r="E177" s="240" t="s">
        <v>1</v>
      </c>
      <c r="F177" s="241" t="s">
        <v>83</v>
      </c>
      <c r="G177" s="239"/>
      <c r="H177" s="242">
        <v>2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135</v>
      </c>
      <c r="AU177" s="248" t="s">
        <v>83</v>
      </c>
      <c r="AV177" s="13" t="s">
        <v>83</v>
      </c>
      <c r="AW177" s="13" t="s">
        <v>30</v>
      </c>
      <c r="AX177" s="13" t="s">
        <v>81</v>
      </c>
      <c r="AY177" s="248" t="s">
        <v>126</v>
      </c>
    </row>
    <row r="178" s="2" customFormat="1" ht="37.8" customHeight="1">
      <c r="A178" s="37"/>
      <c r="B178" s="38"/>
      <c r="C178" s="219" t="s">
        <v>7</v>
      </c>
      <c r="D178" s="219" t="s">
        <v>128</v>
      </c>
      <c r="E178" s="220" t="s">
        <v>710</v>
      </c>
      <c r="F178" s="221" t="s">
        <v>711</v>
      </c>
      <c r="G178" s="222" t="s">
        <v>262</v>
      </c>
      <c r="H178" s="223">
        <v>8</v>
      </c>
      <c r="I178" s="224"/>
      <c r="J178" s="225">
        <f>ROUND(I178*H178,2)</f>
        <v>0</v>
      </c>
      <c r="K178" s="226"/>
      <c r="L178" s="43"/>
      <c r="M178" s="227" t="s">
        <v>1</v>
      </c>
      <c r="N178" s="228" t="s">
        <v>40</v>
      </c>
      <c r="O178" s="91"/>
      <c r="P178" s="229">
        <f>O178*H178</f>
        <v>0</v>
      </c>
      <c r="Q178" s="229">
        <v>0.0011900000000000001</v>
      </c>
      <c r="R178" s="229">
        <f>Q178*H178</f>
        <v>0.0095200000000000007</v>
      </c>
      <c r="S178" s="229">
        <v>0</v>
      </c>
      <c r="T178" s="23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1" t="s">
        <v>212</v>
      </c>
      <c r="AT178" s="231" t="s">
        <v>128</v>
      </c>
      <c r="AU178" s="231" t="s">
        <v>83</v>
      </c>
      <c r="AY178" s="16" t="s">
        <v>126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6" t="s">
        <v>132</v>
      </c>
      <c r="BK178" s="232">
        <f>ROUND(I178*H178,2)</f>
        <v>0</v>
      </c>
      <c r="BL178" s="16" t="s">
        <v>212</v>
      </c>
      <c r="BM178" s="231" t="s">
        <v>712</v>
      </c>
    </row>
    <row r="179" s="2" customFormat="1">
      <c r="A179" s="37"/>
      <c r="B179" s="38"/>
      <c r="C179" s="39"/>
      <c r="D179" s="233" t="s">
        <v>134</v>
      </c>
      <c r="E179" s="39"/>
      <c r="F179" s="234" t="s">
        <v>711</v>
      </c>
      <c r="G179" s="39"/>
      <c r="H179" s="39"/>
      <c r="I179" s="235"/>
      <c r="J179" s="39"/>
      <c r="K179" s="39"/>
      <c r="L179" s="43"/>
      <c r="M179" s="236"/>
      <c r="N179" s="237"/>
      <c r="O179" s="91"/>
      <c r="P179" s="91"/>
      <c r="Q179" s="91"/>
      <c r="R179" s="91"/>
      <c r="S179" s="91"/>
      <c r="T179" s="92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134</v>
      </c>
      <c r="AU179" s="16" t="s">
        <v>83</v>
      </c>
    </row>
    <row r="180" s="13" customFormat="1">
      <c r="A180" s="13"/>
      <c r="B180" s="238"/>
      <c r="C180" s="239"/>
      <c r="D180" s="233" t="s">
        <v>135</v>
      </c>
      <c r="E180" s="240" t="s">
        <v>1</v>
      </c>
      <c r="F180" s="241" t="s">
        <v>168</v>
      </c>
      <c r="G180" s="239"/>
      <c r="H180" s="242">
        <v>8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135</v>
      </c>
      <c r="AU180" s="248" t="s">
        <v>83</v>
      </c>
      <c r="AV180" s="13" t="s">
        <v>83</v>
      </c>
      <c r="AW180" s="13" t="s">
        <v>30</v>
      </c>
      <c r="AX180" s="13" t="s">
        <v>81</v>
      </c>
      <c r="AY180" s="248" t="s">
        <v>126</v>
      </c>
    </row>
    <row r="181" s="2" customFormat="1" ht="37.8" customHeight="1">
      <c r="A181" s="37"/>
      <c r="B181" s="38"/>
      <c r="C181" s="219" t="s">
        <v>244</v>
      </c>
      <c r="D181" s="219" t="s">
        <v>128</v>
      </c>
      <c r="E181" s="220" t="s">
        <v>713</v>
      </c>
      <c r="F181" s="221" t="s">
        <v>714</v>
      </c>
      <c r="G181" s="222" t="s">
        <v>262</v>
      </c>
      <c r="H181" s="223">
        <v>10</v>
      </c>
      <c r="I181" s="224"/>
      <c r="J181" s="225">
        <f>ROUND(I181*H181,2)</f>
        <v>0</v>
      </c>
      <c r="K181" s="226"/>
      <c r="L181" s="43"/>
      <c r="M181" s="227" t="s">
        <v>1</v>
      </c>
      <c r="N181" s="228" t="s">
        <v>40</v>
      </c>
      <c r="O181" s="91"/>
      <c r="P181" s="229">
        <f>O181*H181</f>
        <v>0</v>
      </c>
      <c r="Q181" s="229">
        <v>0.0015</v>
      </c>
      <c r="R181" s="229">
        <f>Q181*H181</f>
        <v>0.014999999999999999</v>
      </c>
      <c r="S181" s="229">
        <v>0</v>
      </c>
      <c r="T181" s="23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1" t="s">
        <v>212</v>
      </c>
      <c r="AT181" s="231" t="s">
        <v>128</v>
      </c>
      <c r="AU181" s="231" t="s">
        <v>83</v>
      </c>
      <c r="AY181" s="16" t="s">
        <v>126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6" t="s">
        <v>132</v>
      </c>
      <c r="BK181" s="232">
        <f>ROUND(I181*H181,2)</f>
        <v>0</v>
      </c>
      <c r="BL181" s="16" t="s">
        <v>212</v>
      </c>
      <c r="BM181" s="231" t="s">
        <v>715</v>
      </c>
    </row>
    <row r="182" s="2" customFormat="1">
      <c r="A182" s="37"/>
      <c r="B182" s="38"/>
      <c r="C182" s="39"/>
      <c r="D182" s="233" t="s">
        <v>134</v>
      </c>
      <c r="E182" s="39"/>
      <c r="F182" s="234" t="s">
        <v>714</v>
      </c>
      <c r="G182" s="39"/>
      <c r="H182" s="39"/>
      <c r="I182" s="235"/>
      <c r="J182" s="39"/>
      <c r="K182" s="39"/>
      <c r="L182" s="43"/>
      <c r="M182" s="236"/>
      <c r="N182" s="237"/>
      <c r="O182" s="91"/>
      <c r="P182" s="91"/>
      <c r="Q182" s="91"/>
      <c r="R182" s="91"/>
      <c r="S182" s="91"/>
      <c r="T182" s="92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134</v>
      </c>
      <c r="AU182" s="16" t="s">
        <v>83</v>
      </c>
    </row>
    <row r="183" s="13" customFormat="1">
      <c r="A183" s="13"/>
      <c r="B183" s="238"/>
      <c r="C183" s="239"/>
      <c r="D183" s="233" t="s">
        <v>135</v>
      </c>
      <c r="E183" s="240" t="s">
        <v>1</v>
      </c>
      <c r="F183" s="241" t="s">
        <v>178</v>
      </c>
      <c r="G183" s="239"/>
      <c r="H183" s="242">
        <v>10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135</v>
      </c>
      <c r="AU183" s="248" t="s">
        <v>83</v>
      </c>
      <c r="AV183" s="13" t="s">
        <v>83</v>
      </c>
      <c r="AW183" s="13" t="s">
        <v>30</v>
      </c>
      <c r="AX183" s="13" t="s">
        <v>81</v>
      </c>
      <c r="AY183" s="248" t="s">
        <v>126</v>
      </c>
    </row>
    <row r="184" s="2" customFormat="1" ht="37.8" customHeight="1">
      <c r="A184" s="37"/>
      <c r="B184" s="38"/>
      <c r="C184" s="219" t="s">
        <v>250</v>
      </c>
      <c r="D184" s="219" t="s">
        <v>128</v>
      </c>
      <c r="E184" s="220" t="s">
        <v>716</v>
      </c>
      <c r="F184" s="221" t="s">
        <v>717</v>
      </c>
      <c r="G184" s="222" t="s">
        <v>262</v>
      </c>
      <c r="H184" s="223">
        <v>200</v>
      </c>
      <c r="I184" s="224"/>
      <c r="J184" s="225">
        <f>ROUND(I184*H184,2)</f>
        <v>0</v>
      </c>
      <c r="K184" s="226"/>
      <c r="L184" s="43"/>
      <c r="M184" s="227" t="s">
        <v>1</v>
      </c>
      <c r="N184" s="228" t="s">
        <v>40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1" t="s">
        <v>212</v>
      </c>
      <c r="AT184" s="231" t="s">
        <v>128</v>
      </c>
      <c r="AU184" s="231" t="s">
        <v>83</v>
      </c>
      <c r="AY184" s="16" t="s">
        <v>126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6" t="s">
        <v>132</v>
      </c>
      <c r="BK184" s="232">
        <f>ROUND(I184*H184,2)</f>
        <v>0</v>
      </c>
      <c r="BL184" s="16" t="s">
        <v>212</v>
      </c>
      <c r="BM184" s="231" t="s">
        <v>718</v>
      </c>
    </row>
    <row r="185" s="2" customFormat="1">
      <c r="A185" s="37"/>
      <c r="B185" s="38"/>
      <c r="C185" s="39"/>
      <c r="D185" s="233" t="s">
        <v>134</v>
      </c>
      <c r="E185" s="39"/>
      <c r="F185" s="234" t="s">
        <v>717</v>
      </c>
      <c r="G185" s="39"/>
      <c r="H185" s="39"/>
      <c r="I185" s="235"/>
      <c r="J185" s="39"/>
      <c r="K185" s="39"/>
      <c r="L185" s="43"/>
      <c r="M185" s="236"/>
      <c r="N185" s="237"/>
      <c r="O185" s="91"/>
      <c r="P185" s="91"/>
      <c r="Q185" s="91"/>
      <c r="R185" s="91"/>
      <c r="S185" s="91"/>
      <c r="T185" s="92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134</v>
      </c>
      <c r="AU185" s="16" t="s">
        <v>83</v>
      </c>
    </row>
    <row r="186" s="2" customFormat="1" ht="24.15" customHeight="1">
      <c r="A186" s="37"/>
      <c r="B186" s="38"/>
      <c r="C186" s="219" t="s">
        <v>255</v>
      </c>
      <c r="D186" s="219" t="s">
        <v>128</v>
      </c>
      <c r="E186" s="220" t="s">
        <v>719</v>
      </c>
      <c r="F186" s="221" t="s">
        <v>720</v>
      </c>
      <c r="G186" s="222" t="s">
        <v>262</v>
      </c>
      <c r="H186" s="223">
        <v>20</v>
      </c>
      <c r="I186" s="224"/>
      <c r="J186" s="225">
        <f>ROUND(I186*H186,2)</f>
        <v>0</v>
      </c>
      <c r="K186" s="226"/>
      <c r="L186" s="43"/>
      <c r="M186" s="227" t="s">
        <v>1</v>
      </c>
      <c r="N186" s="228" t="s">
        <v>40</v>
      </c>
      <c r="O186" s="91"/>
      <c r="P186" s="229">
        <f>O186*H186</f>
        <v>0</v>
      </c>
      <c r="Q186" s="229">
        <v>0.00072000000000000005</v>
      </c>
      <c r="R186" s="229">
        <f>Q186*H186</f>
        <v>0.014400000000000001</v>
      </c>
      <c r="S186" s="229">
        <v>0</v>
      </c>
      <c r="T186" s="23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1" t="s">
        <v>212</v>
      </c>
      <c r="AT186" s="231" t="s">
        <v>128</v>
      </c>
      <c r="AU186" s="231" t="s">
        <v>83</v>
      </c>
      <c r="AY186" s="16" t="s">
        <v>126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6" t="s">
        <v>132</v>
      </c>
      <c r="BK186" s="232">
        <f>ROUND(I186*H186,2)</f>
        <v>0</v>
      </c>
      <c r="BL186" s="16" t="s">
        <v>212</v>
      </c>
      <c r="BM186" s="231" t="s">
        <v>721</v>
      </c>
    </row>
    <row r="187" s="2" customFormat="1">
      <c r="A187" s="37"/>
      <c r="B187" s="38"/>
      <c r="C187" s="39"/>
      <c r="D187" s="233" t="s">
        <v>134</v>
      </c>
      <c r="E187" s="39"/>
      <c r="F187" s="234" t="s">
        <v>722</v>
      </c>
      <c r="G187" s="39"/>
      <c r="H187" s="39"/>
      <c r="I187" s="235"/>
      <c r="J187" s="39"/>
      <c r="K187" s="39"/>
      <c r="L187" s="43"/>
      <c r="M187" s="236"/>
      <c r="N187" s="237"/>
      <c r="O187" s="91"/>
      <c r="P187" s="91"/>
      <c r="Q187" s="91"/>
      <c r="R187" s="91"/>
      <c r="S187" s="91"/>
      <c r="T187" s="92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134</v>
      </c>
      <c r="AU187" s="16" t="s">
        <v>83</v>
      </c>
    </row>
    <row r="188" s="2" customFormat="1" ht="16.5" customHeight="1">
      <c r="A188" s="37"/>
      <c r="B188" s="38"/>
      <c r="C188" s="253" t="s">
        <v>259</v>
      </c>
      <c r="D188" s="253" t="s">
        <v>356</v>
      </c>
      <c r="E188" s="254" t="s">
        <v>723</v>
      </c>
      <c r="F188" s="255" t="s">
        <v>724</v>
      </c>
      <c r="G188" s="256" t="s">
        <v>725</v>
      </c>
      <c r="H188" s="257">
        <v>20</v>
      </c>
      <c r="I188" s="258"/>
      <c r="J188" s="259">
        <f>ROUND(I188*H188,2)</f>
        <v>0</v>
      </c>
      <c r="K188" s="260"/>
      <c r="L188" s="261"/>
      <c r="M188" s="262" t="s">
        <v>1</v>
      </c>
      <c r="N188" s="263" t="s">
        <v>40</v>
      </c>
      <c r="O188" s="91"/>
      <c r="P188" s="229">
        <f>O188*H188</f>
        <v>0</v>
      </c>
      <c r="Q188" s="229">
        <v>0.001</v>
      </c>
      <c r="R188" s="229">
        <f>Q188*H188</f>
        <v>0.02</v>
      </c>
      <c r="S188" s="229">
        <v>0</v>
      </c>
      <c r="T188" s="23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1" t="s">
        <v>299</v>
      </c>
      <c r="AT188" s="231" t="s">
        <v>356</v>
      </c>
      <c r="AU188" s="231" t="s">
        <v>83</v>
      </c>
      <c r="AY188" s="16" t="s">
        <v>126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6" t="s">
        <v>132</v>
      </c>
      <c r="BK188" s="232">
        <f>ROUND(I188*H188,2)</f>
        <v>0</v>
      </c>
      <c r="BL188" s="16" t="s">
        <v>212</v>
      </c>
      <c r="BM188" s="231" t="s">
        <v>726</v>
      </c>
    </row>
    <row r="189" s="2" customFormat="1">
      <c r="A189" s="37"/>
      <c r="B189" s="38"/>
      <c r="C189" s="39"/>
      <c r="D189" s="233" t="s">
        <v>134</v>
      </c>
      <c r="E189" s="39"/>
      <c r="F189" s="234" t="s">
        <v>724</v>
      </c>
      <c r="G189" s="39"/>
      <c r="H189" s="39"/>
      <c r="I189" s="235"/>
      <c r="J189" s="39"/>
      <c r="K189" s="39"/>
      <c r="L189" s="43"/>
      <c r="M189" s="236"/>
      <c r="N189" s="237"/>
      <c r="O189" s="91"/>
      <c r="P189" s="91"/>
      <c r="Q189" s="91"/>
      <c r="R189" s="91"/>
      <c r="S189" s="91"/>
      <c r="T189" s="92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134</v>
      </c>
      <c r="AU189" s="16" t="s">
        <v>83</v>
      </c>
    </row>
    <row r="190" s="2" customFormat="1" ht="55.5" customHeight="1">
      <c r="A190" s="37"/>
      <c r="B190" s="38"/>
      <c r="C190" s="219" t="s">
        <v>265</v>
      </c>
      <c r="D190" s="219" t="s">
        <v>128</v>
      </c>
      <c r="E190" s="220" t="s">
        <v>727</v>
      </c>
      <c r="F190" s="221" t="s">
        <v>728</v>
      </c>
      <c r="G190" s="222" t="s">
        <v>262</v>
      </c>
      <c r="H190" s="223">
        <v>20</v>
      </c>
      <c r="I190" s="224"/>
      <c r="J190" s="225">
        <f>ROUND(I190*H190,2)</f>
        <v>0</v>
      </c>
      <c r="K190" s="226"/>
      <c r="L190" s="43"/>
      <c r="M190" s="227" t="s">
        <v>1</v>
      </c>
      <c r="N190" s="228" t="s">
        <v>40</v>
      </c>
      <c r="O190" s="91"/>
      <c r="P190" s="229">
        <f>O190*H190</f>
        <v>0</v>
      </c>
      <c r="Q190" s="229">
        <v>0.00019000000000000001</v>
      </c>
      <c r="R190" s="229">
        <f>Q190*H190</f>
        <v>0.0038000000000000004</v>
      </c>
      <c r="S190" s="229">
        <v>0</v>
      </c>
      <c r="T190" s="23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1" t="s">
        <v>212</v>
      </c>
      <c r="AT190" s="231" t="s">
        <v>128</v>
      </c>
      <c r="AU190" s="231" t="s">
        <v>83</v>
      </c>
      <c r="AY190" s="16" t="s">
        <v>126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6" t="s">
        <v>132</v>
      </c>
      <c r="BK190" s="232">
        <f>ROUND(I190*H190,2)</f>
        <v>0</v>
      </c>
      <c r="BL190" s="16" t="s">
        <v>212</v>
      </c>
      <c r="BM190" s="231" t="s">
        <v>729</v>
      </c>
    </row>
    <row r="191" s="2" customFormat="1">
      <c r="A191" s="37"/>
      <c r="B191" s="38"/>
      <c r="C191" s="39"/>
      <c r="D191" s="233" t="s">
        <v>134</v>
      </c>
      <c r="E191" s="39"/>
      <c r="F191" s="234" t="s">
        <v>728</v>
      </c>
      <c r="G191" s="39"/>
      <c r="H191" s="39"/>
      <c r="I191" s="235"/>
      <c r="J191" s="39"/>
      <c r="K191" s="39"/>
      <c r="L191" s="43"/>
      <c r="M191" s="236"/>
      <c r="N191" s="237"/>
      <c r="O191" s="91"/>
      <c r="P191" s="91"/>
      <c r="Q191" s="91"/>
      <c r="R191" s="91"/>
      <c r="S191" s="91"/>
      <c r="T191" s="92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134</v>
      </c>
      <c r="AU191" s="16" t="s">
        <v>83</v>
      </c>
    </row>
    <row r="192" s="2" customFormat="1" ht="55.5" customHeight="1">
      <c r="A192" s="37"/>
      <c r="B192" s="38"/>
      <c r="C192" s="219" t="s">
        <v>270</v>
      </c>
      <c r="D192" s="219" t="s">
        <v>128</v>
      </c>
      <c r="E192" s="220" t="s">
        <v>730</v>
      </c>
      <c r="F192" s="221" t="s">
        <v>731</v>
      </c>
      <c r="G192" s="222" t="s">
        <v>262</v>
      </c>
      <c r="H192" s="223">
        <v>20</v>
      </c>
      <c r="I192" s="224"/>
      <c r="J192" s="225">
        <f>ROUND(I192*H192,2)</f>
        <v>0</v>
      </c>
      <c r="K192" s="226"/>
      <c r="L192" s="43"/>
      <c r="M192" s="227" t="s">
        <v>1</v>
      </c>
      <c r="N192" s="228" t="s">
        <v>40</v>
      </c>
      <c r="O192" s="91"/>
      <c r="P192" s="229">
        <f>O192*H192</f>
        <v>0</v>
      </c>
      <c r="Q192" s="229">
        <v>0.00018000000000000001</v>
      </c>
      <c r="R192" s="229">
        <f>Q192*H192</f>
        <v>0.0036000000000000003</v>
      </c>
      <c r="S192" s="229">
        <v>0</v>
      </c>
      <c r="T192" s="23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1" t="s">
        <v>212</v>
      </c>
      <c r="AT192" s="231" t="s">
        <v>128</v>
      </c>
      <c r="AU192" s="231" t="s">
        <v>83</v>
      </c>
      <c r="AY192" s="16" t="s">
        <v>126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6" t="s">
        <v>132</v>
      </c>
      <c r="BK192" s="232">
        <f>ROUND(I192*H192,2)</f>
        <v>0</v>
      </c>
      <c r="BL192" s="16" t="s">
        <v>212</v>
      </c>
      <c r="BM192" s="231" t="s">
        <v>732</v>
      </c>
    </row>
    <row r="193" s="2" customFormat="1">
      <c r="A193" s="37"/>
      <c r="B193" s="38"/>
      <c r="C193" s="39"/>
      <c r="D193" s="233" t="s">
        <v>134</v>
      </c>
      <c r="E193" s="39"/>
      <c r="F193" s="234" t="s">
        <v>731</v>
      </c>
      <c r="G193" s="39"/>
      <c r="H193" s="39"/>
      <c r="I193" s="235"/>
      <c r="J193" s="39"/>
      <c r="K193" s="39"/>
      <c r="L193" s="43"/>
      <c r="M193" s="236"/>
      <c r="N193" s="237"/>
      <c r="O193" s="91"/>
      <c r="P193" s="91"/>
      <c r="Q193" s="91"/>
      <c r="R193" s="91"/>
      <c r="S193" s="91"/>
      <c r="T193" s="92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134</v>
      </c>
      <c r="AU193" s="16" t="s">
        <v>83</v>
      </c>
    </row>
    <row r="194" s="2" customFormat="1" ht="55.5" customHeight="1">
      <c r="A194" s="37"/>
      <c r="B194" s="38"/>
      <c r="C194" s="219" t="s">
        <v>277</v>
      </c>
      <c r="D194" s="219" t="s">
        <v>128</v>
      </c>
      <c r="E194" s="220" t="s">
        <v>727</v>
      </c>
      <c r="F194" s="221" t="s">
        <v>728</v>
      </c>
      <c r="G194" s="222" t="s">
        <v>262</v>
      </c>
      <c r="H194" s="223">
        <v>1</v>
      </c>
      <c r="I194" s="224"/>
      <c r="J194" s="225">
        <f>ROUND(I194*H194,2)</f>
        <v>0</v>
      </c>
      <c r="K194" s="226"/>
      <c r="L194" s="43"/>
      <c r="M194" s="227" t="s">
        <v>1</v>
      </c>
      <c r="N194" s="228" t="s">
        <v>40</v>
      </c>
      <c r="O194" s="91"/>
      <c r="P194" s="229">
        <f>O194*H194</f>
        <v>0</v>
      </c>
      <c r="Q194" s="229">
        <v>0.00019000000000000001</v>
      </c>
      <c r="R194" s="229">
        <f>Q194*H194</f>
        <v>0.00019000000000000001</v>
      </c>
      <c r="S194" s="229">
        <v>0</v>
      </c>
      <c r="T194" s="23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1" t="s">
        <v>212</v>
      </c>
      <c r="AT194" s="231" t="s">
        <v>128</v>
      </c>
      <c r="AU194" s="231" t="s">
        <v>83</v>
      </c>
      <c r="AY194" s="16" t="s">
        <v>126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6" t="s">
        <v>132</v>
      </c>
      <c r="BK194" s="232">
        <f>ROUND(I194*H194,2)</f>
        <v>0</v>
      </c>
      <c r="BL194" s="16" t="s">
        <v>212</v>
      </c>
      <c r="BM194" s="231" t="s">
        <v>733</v>
      </c>
    </row>
    <row r="195" s="2" customFormat="1">
      <c r="A195" s="37"/>
      <c r="B195" s="38"/>
      <c r="C195" s="39"/>
      <c r="D195" s="233" t="s">
        <v>134</v>
      </c>
      <c r="E195" s="39"/>
      <c r="F195" s="234" t="s">
        <v>728</v>
      </c>
      <c r="G195" s="39"/>
      <c r="H195" s="39"/>
      <c r="I195" s="235"/>
      <c r="J195" s="39"/>
      <c r="K195" s="39"/>
      <c r="L195" s="43"/>
      <c r="M195" s="236"/>
      <c r="N195" s="237"/>
      <c r="O195" s="91"/>
      <c r="P195" s="91"/>
      <c r="Q195" s="91"/>
      <c r="R195" s="91"/>
      <c r="S195" s="91"/>
      <c r="T195" s="92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134</v>
      </c>
      <c r="AU195" s="16" t="s">
        <v>83</v>
      </c>
    </row>
    <row r="196" s="2" customFormat="1" ht="55.5" customHeight="1">
      <c r="A196" s="37"/>
      <c r="B196" s="38"/>
      <c r="C196" s="219" t="s">
        <v>282</v>
      </c>
      <c r="D196" s="219" t="s">
        <v>128</v>
      </c>
      <c r="E196" s="220" t="s">
        <v>734</v>
      </c>
      <c r="F196" s="221" t="s">
        <v>735</v>
      </c>
      <c r="G196" s="222" t="s">
        <v>262</v>
      </c>
      <c r="H196" s="223">
        <v>18</v>
      </c>
      <c r="I196" s="224"/>
      <c r="J196" s="225">
        <f>ROUND(I196*H196,2)</f>
        <v>0</v>
      </c>
      <c r="K196" s="226"/>
      <c r="L196" s="43"/>
      <c r="M196" s="227" t="s">
        <v>1</v>
      </c>
      <c r="N196" s="228" t="s">
        <v>40</v>
      </c>
      <c r="O196" s="91"/>
      <c r="P196" s="229">
        <f>O196*H196</f>
        <v>0</v>
      </c>
      <c r="Q196" s="229">
        <v>9.0000000000000006E-05</v>
      </c>
      <c r="R196" s="229">
        <f>Q196*H196</f>
        <v>0.0016200000000000001</v>
      </c>
      <c r="S196" s="229">
        <v>0</v>
      </c>
      <c r="T196" s="230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1" t="s">
        <v>212</v>
      </c>
      <c r="AT196" s="231" t="s">
        <v>128</v>
      </c>
      <c r="AU196" s="231" t="s">
        <v>83</v>
      </c>
      <c r="AY196" s="16" t="s">
        <v>126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6" t="s">
        <v>132</v>
      </c>
      <c r="BK196" s="232">
        <f>ROUND(I196*H196,2)</f>
        <v>0</v>
      </c>
      <c r="BL196" s="16" t="s">
        <v>212</v>
      </c>
      <c r="BM196" s="231" t="s">
        <v>736</v>
      </c>
    </row>
    <row r="197" s="2" customFormat="1">
      <c r="A197" s="37"/>
      <c r="B197" s="38"/>
      <c r="C197" s="39"/>
      <c r="D197" s="233" t="s">
        <v>134</v>
      </c>
      <c r="E197" s="39"/>
      <c r="F197" s="234" t="s">
        <v>735</v>
      </c>
      <c r="G197" s="39"/>
      <c r="H197" s="39"/>
      <c r="I197" s="235"/>
      <c r="J197" s="39"/>
      <c r="K197" s="39"/>
      <c r="L197" s="43"/>
      <c r="M197" s="236"/>
      <c r="N197" s="237"/>
      <c r="O197" s="91"/>
      <c r="P197" s="91"/>
      <c r="Q197" s="91"/>
      <c r="R197" s="91"/>
      <c r="S197" s="91"/>
      <c r="T197" s="92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134</v>
      </c>
      <c r="AU197" s="16" t="s">
        <v>83</v>
      </c>
    </row>
    <row r="198" s="13" customFormat="1">
      <c r="A198" s="13"/>
      <c r="B198" s="238"/>
      <c r="C198" s="239"/>
      <c r="D198" s="233" t="s">
        <v>135</v>
      </c>
      <c r="E198" s="240" t="s">
        <v>1</v>
      </c>
      <c r="F198" s="241" t="s">
        <v>221</v>
      </c>
      <c r="G198" s="239"/>
      <c r="H198" s="242">
        <v>18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135</v>
      </c>
      <c r="AU198" s="248" t="s">
        <v>83</v>
      </c>
      <c r="AV198" s="13" t="s">
        <v>83</v>
      </c>
      <c r="AW198" s="13" t="s">
        <v>30</v>
      </c>
      <c r="AX198" s="13" t="s">
        <v>81</v>
      </c>
      <c r="AY198" s="248" t="s">
        <v>126</v>
      </c>
    </row>
    <row r="199" s="2" customFormat="1" ht="37.8" customHeight="1">
      <c r="A199" s="37"/>
      <c r="B199" s="38"/>
      <c r="C199" s="219" t="s">
        <v>288</v>
      </c>
      <c r="D199" s="219" t="s">
        <v>128</v>
      </c>
      <c r="E199" s="220" t="s">
        <v>737</v>
      </c>
      <c r="F199" s="221" t="s">
        <v>738</v>
      </c>
      <c r="G199" s="222" t="s">
        <v>739</v>
      </c>
      <c r="H199" s="267"/>
      <c r="I199" s="224"/>
      <c r="J199" s="225">
        <f>ROUND(I199*H199,2)</f>
        <v>0</v>
      </c>
      <c r="K199" s="226"/>
      <c r="L199" s="43"/>
      <c r="M199" s="227" t="s">
        <v>1</v>
      </c>
      <c r="N199" s="228" t="s">
        <v>40</v>
      </c>
      <c r="O199" s="91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1" t="s">
        <v>212</v>
      </c>
      <c r="AT199" s="231" t="s">
        <v>128</v>
      </c>
      <c r="AU199" s="231" t="s">
        <v>83</v>
      </c>
      <c r="AY199" s="16" t="s">
        <v>126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6" t="s">
        <v>132</v>
      </c>
      <c r="BK199" s="232">
        <f>ROUND(I199*H199,2)</f>
        <v>0</v>
      </c>
      <c r="BL199" s="16" t="s">
        <v>212</v>
      </c>
      <c r="BM199" s="231" t="s">
        <v>740</v>
      </c>
    </row>
    <row r="200" s="2" customFormat="1">
      <c r="A200" s="37"/>
      <c r="B200" s="38"/>
      <c r="C200" s="39"/>
      <c r="D200" s="233" t="s">
        <v>134</v>
      </c>
      <c r="E200" s="39"/>
      <c r="F200" s="234" t="s">
        <v>738</v>
      </c>
      <c r="G200" s="39"/>
      <c r="H200" s="39"/>
      <c r="I200" s="235"/>
      <c r="J200" s="39"/>
      <c r="K200" s="39"/>
      <c r="L200" s="43"/>
      <c r="M200" s="236"/>
      <c r="N200" s="237"/>
      <c r="O200" s="91"/>
      <c r="P200" s="91"/>
      <c r="Q200" s="91"/>
      <c r="R200" s="91"/>
      <c r="S200" s="91"/>
      <c r="T200" s="92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134</v>
      </c>
      <c r="AU200" s="16" t="s">
        <v>83</v>
      </c>
    </row>
    <row r="201" s="12" customFormat="1" ht="22.8" customHeight="1">
      <c r="A201" s="12"/>
      <c r="B201" s="203"/>
      <c r="C201" s="204"/>
      <c r="D201" s="205" t="s">
        <v>72</v>
      </c>
      <c r="E201" s="217" t="s">
        <v>741</v>
      </c>
      <c r="F201" s="217" t="s">
        <v>742</v>
      </c>
      <c r="G201" s="204"/>
      <c r="H201" s="204"/>
      <c r="I201" s="207"/>
      <c r="J201" s="218">
        <f>BK201</f>
        <v>0</v>
      </c>
      <c r="K201" s="204"/>
      <c r="L201" s="209"/>
      <c r="M201" s="210"/>
      <c r="N201" s="211"/>
      <c r="O201" s="211"/>
      <c r="P201" s="212">
        <f>SUM(P202:P232)</f>
        <v>0</v>
      </c>
      <c r="Q201" s="211"/>
      <c r="R201" s="212">
        <f>SUM(R202:R232)</f>
        <v>0.045130000000000003</v>
      </c>
      <c r="S201" s="211"/>
      <c r="T201" s="213">
        <f>SUM(T202:T232)</f>
        <v>0.048980000000000003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83</v>
      </c>
      <c r="AT201" s="215" t="s">
        <v>72</v>
      </c>
      <c r="AU201" s="215" t="s">
        <v>81</v>
      </c>
      <c r="AY201" s="214" t="s">
        <v>126</v>
      </c>
      <c r="BK201" s="216">
        <f>SUM(BK202:BK232)</f>
        <v>0</v>
      </c>
    </row>
    <row r="202" s="2" customFormat="1" ht="24.15" customHeight="1">
      <c r="A202" s="37"/>
      <c r="B202" s="38"/>
      <c r="C202" s="219" t="s">
        <v>294</v>
      </c>
      <c r="D202" s="219" t="s">
        <v>128</v>
      </c>
      <c r="E202" s="220" t="s">
        <v>743</v>
      </c>
      <c r="F202" s="221" t="s">
        <v>744</v>
      </c>
      <c r="G202" s="222" t="s">
        <v>649</v>
      </c>
      <c r="H202" s="223">
        <v>1</v>
      </c>
      <c r="I202" s="224"/>
      <c r="J202" s="225">
        <f>ROUND(I202*H202,2)</f>
        <v>0</v>
      </c>
      <c r="K202" s="226"/>
      <c r="L202" s="43"/>
      <c r="M202" s="227" t="s">
        <v>1</v>
      </c>
      <c r="N202" s="228" t="s">
        <v>40</v>
      </c>
      <c r="O202" s="91"/>
      <c r="P202" s="229">
        <f>O202*H202</f>
        <v>0</v>
      </c>
      <c r="Q202" s="229">
        <v>0.0061700000000000001</v>
      </c>
      <c r="R202" s="229">
        <f>Q202*H202</f>
        <v>0.0061700000000000001</v>
      </c>
      <c r="S202" s="229">
        <v>0</v>
      </c>
      <c r="T202" s="23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1" t="s">
        <v>212</v>
      </c>
      <c r="AT202" s="231" t="s">
        <v>128</v>
      </c>
      <c r="AU202" s="231" t="s">
        <v>83</v>
      </c>
      <c r="AY202" s="16" t="s">
        <v>126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6" t="s">
        <v>132</v>
      </c>
      <c r="BK202" s="232">
        <f>ROUND(I202*H202,2)</f>
        <v>0</v>
      </c>
      <c r="BL202" s="16" t="s">
        <v>212</v>
      </c>
      <c r="BM202" s="231" t="s">
        <v>745</v>
      </c>
    </row>
    <row r="203" s="2" customFormat="1">
      <c r="A203" s="37"/>
      <c r="B203" s="38"/>
      <c r="C203" s="39"/>
      <c r="D203" s="233" t="s">
        <v>134</v>
      </c>
      <c r="E203" s="39"/>
      <c r="F203" s="234" t="s">
        <v>744</v>
      </c>
      <c r="G203" s="39"/>
      <c r="H203" s="39"/>
      <c r="I203" s="235"/>
      <c r="J203" s="39"/>
      <c r="K203" s="39"/>
      <c r="L203" s="43"/>
      <c r="M203" s="236"/>
      <c r="N203" s="237"/>
      <c r="O203" s="91"/>
      <c r="P203" s="91"/>
      <c r="Q203" s="91"/>
      <c r="R203" s="91"/>
      <c r="S203" s="91"/>
      <c r="T203" s="92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134</v>
      </c>
      <c r="AU203" s="16" t="s">
        <v>83</v>
      </c>
    </row>
    <row r="204" s="13" customFormat="1">
      <c r="A204" s="13"/>
      <c r="B204" s="238"/>
      <c r="C204" s="239"/>
      <c r="D204" s="233" t="s">
        <v>135</v>
      </c>
      <c r="E204" s="240" t="s">
        <v>1</v>
      </c>
      <c r="F204" s="241" t="s">
        <v>81</v>
      </c>
      <c r="G204" s="239"/>
      <c r="H204" s="242">
        <v>1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135</v>
      </c>
      <c r="AU204" s="248" t="s">
        <v>83</v>
      </c>
      <c r="AV204" s="13" t="s">
        <v>83</v>
      </c>
      <c r="AW204" s="13" t="s">
        <v>30</v>
      </c>
      <c r="AX204" s="13" t="s">
        <v>81</v>
      </c>
      <c r="AY204" s="248" t="s">
        <v>126</v>
      </c>
    </row>
    <row r="205" s="2" customFormat="1" ht="24.15" customHeight="1">
      <c r="A205" s="37"/>
      <c r="B205" s="38"/>
      <c r="C205" s="219" t="s">
        <v>299</v>
      </c>
      <c r="D205" s="219" t="s">
        <v>128</v>
      </c>
      <c r="E205" s="220" t="s">
        <v>746</v>
      </c>
      <c r="F205" s="221" t="s">
        <v>747</v>
      </c>
      <c r="G205" s="222" t="s">
        <v>247</v>
      </c>
      <c r="H205" s="223">
        <v>21</v>
      </c>
      <c r="I205" s="224"/>
      <c r="J205" s="225">
        <f>ROUND(I205*H205,2)</f>
        <v>0</v>
      </c>
      <c r="K205" s="226"/>
      <c r="L205" s="43"/>
      <c r="M205" s="227" t="s">
        <v>1</v>
      </c>
      <c r="N205" s="228" t="s">
        <v>40</v>
      </c>
      <c r="O205" s="91"/>
      <c r="P205" s="229">
        <f>O205*H205</f>
        <v>0</v>
      </c>
      <c r="Q205" s="229">
        <v>0.00017000000000000001</v>
      </c>
      <c r="R205" s="229">
        <f>Q205*H205</f>
        <v>0.0035700000000000003</v>
      </c>
      <c r="S205" s="229">
        <v>0.0022000000000000001</v>
      </c>
      <c r="T205" s="230">
        <f>S205*H205</f>
        <v>0.046200000000000005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1" t="s">
        <v>212</v>
      </c>
      <c r="AT205" s="231" t="s">
        <v>128</v>
      </c>
      <c r="AU205" s="231" t="s">
        <v>83</v>
      </c>
      <c r="AY205" s="16" t="s">
        <v>126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6" t="s">
        <v>132</v>
      </c>
      <c r="BK205" s="232">
        <f>ROUND(I205*H205,2)</f>
        <v>0</v>
      </c>
      <c r="BL205" s="16" t="s">
        <v>212</v>
      </c>
      <c r="BM205" s="231" t="s">
        <v>748</v>
      </c>
    </row>
    <row r="206" s="2" customFormat="1">
      <c r="A206" s="37"/>
      <c r="B206" s="38"/>
      <c r="C206" s="39"/>
      <c r="D206" s="233" t="s">
        <v>134</v>
      </c>
      <c r="E206" s="39"/>
      <c r="F206" s="234" t="s">
        <v>747</v>
      </c>
      <c r="G206" s="39"/>
      <c r="H206" s="39"/>
      <c r="I206" s="235"/>
      <c r="J206" s="39"/>
      <c r="K206" s="39"/>
      <c r="L206" s="43"/>
      <c r="M206" s="236"/>
      <c r="N206" s="237"/>
      <c r="O206" s="91"/>
      <c r="P206" s="91"/>
      <c r="Q206" s="91"/>
      <c r="R206" s="91"/>
      <c r="S206" s="91"/>
      <c r="T206" s="92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134</v>
      </c>
      <c r="AU206" s="16" t="s">
        <v>83</v>
      </c>
    </row>
    <row r="207" s="13" customFormat="1">
      <c r="A207" s="13"/>
      <c r="B207" s="238"/>
      <c r="C207" s="239"/>
      <c r="D207" s="233" t="s">
        <v>135</v>
      </c>
      <c r="E207" s="240" t="s">
        <v>1</v>
      </c>
      <c r="F207" s="241" t="s">
        <v>7</v>
      </c>
      <c r="G207" s="239"/>
      <c r="H207" s="242">
        <v>21</v>
      </c>
      <c r="I207" s="243"/>
      <c r="J207" s="239"/>
      <c r="K207" s="239"/>
      <c r="L207" s="244"/>
      <c r="M207" s="245"/>
      <c r="N207" s="246"/>
      <c r="O207" s="246"/>
      <c r="P207" s="246"/>
      <c r="Q207" s="246"/>
      <c r="R207" s="246"/>
      <c r="S207" s="246"/>
      <c r="T207" s="24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8" t="s">
        <v>135</v>
      </c>
      <c r="AU207" s="248" t="s">
        <v>83</v>
      </c>
      <c r="AV207" s="13" t="s">
        <v>83</v>
      </c>
      <c r="AW207" s="13" t="s">
        <v>30</v>
      </c>
      <c r="AX207" s="13" t="s">
        <v>81</v>
      </c>
      <c r="AY207" s="248" t="s">
        <v>126</v>
      </c>
    </row>
    <row r="208" s="2" customFormat="1" ht="24.15" customHeight="1">
      <c r="A208" s="37"/>
      <c r="B208" s="38"/>
      <c r="C208" s="219" t="s">
        <v>306</v>
      </c>
      <c r="D208" s="219" t="s">
        <v>128</v>
      </c>
      <c r="E208" s="220" t="s">
        <v>749</v>
      </c>
      <c r="F208" s="221" t="s">
        <v>750</v>
      </c>
      <c r="G208" s="222" t="s">
        <v>247</v>
      </c>
      <c r="H208" s="223">
        <v>4</v>
      </c>
      <c r="I208" s="224"/>
      <c r="J208" s="225">
        <f>ROUND(I208*H208,2)</f>
        <v>0</v>
      </c>
      <c r="K208" s="226"/>
      <c r="L208" s="43"/>
      <c r="M208" s="227" t="s">
        <v>1</v>
      </c>
      <c r="N208" s="228" t="s">
        <v>40</v>
      </c>
      <c r="O208" s="91"/>
      <c r="P208" s="229">
        <f>O208*H208</f>
        <v>0</v>
      </c>
      <c r="Q208" s="229">
        <v>0.00024000000000000001</v>
      </c>
      <c r="R208" s="229">
        <f>Q208*H208</f>
        <v>0.00096000000000000002</v>
      </c>
      <c r="S208" s="229">
        <v>0</v>
      </c>
      <c r="T208" s="23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1" t="s">
        <v>212</v>
      </c>
      <c r="AT208" s="231" t="s">
        <v>128</v>
      </c>
      <c r="AU208" s="231" t="s">
        <v>83</v>
      </c>
      <c r="AY208" s="16" t="s">
        <v>126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6" t="s">
        <v>132</v>
      </c>
      <c r="BK208" s="232">
        <f>ROUND(I208*H208,2)</f>
        <v>0</v>
      </c>
      <c r="BL208" s="16" t="s">
        <v>212</v>
      </c>
      <c r="BM208" s="231" t="s">
        <v>751</v>
      </c>
    </row>
    <row r="209" s="2" customFormat="1">
      <c r="A209" s="37"/>
      <c r="B209" s="38"/>
      <c r="C209" s="39"/>
      <c r="D209" s="233" t="s">
        <v>134</v>
      </c>
      <c r="E209" s="39"/>
      <c r="F209" s="234" t="s">
        <v>750</v>
      </c>
      <c r="G209" s="39"/>
      <c r="H209" s="39"/>
      <c r="I209" s="235"/>
      <c r="J209" s="39"/>
      <c r="K209" s="39"/>
      <c r="L209" s="43"/>
      <c r="M209" s="236"/>
      <c r="N209" s="237"/>
      <c r="O209" s="91"/>
      <c r="P209" s="91"/>
      <c r="Q209" s="91"/>
      <c r="R209" s="91"/>
      <c r="S209" s="91"/>
      <c r="T209" s="92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134</v>
      </c>
      <c r="AU209" s="16" t="s">
        <v>83</v>
      </c>
    </row>
    <row r="210" s="13" customFormat="1">
      <c r="A210" s="13"/>
      <c r="B210" s="238"/>
      <c r="C210" s="239"/>
      <c r="D210" s="233" t="s">
        <v>135</v>
      </c>
      <c r="E210" s="240" t="s">
        <v>1</v>
      </c>
      <c r="F210" s="241" t="s">
        <v>132</v>
      </c>
      <c r="G210" s="239"/>
      <c r="H210" s="242">
        <v>4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135</v>
      </c>
      <c r="AU210" s="248" t="s">
        <v>83</v>
      </c>
      <c r="AV210" s="13" t="s">
        <v>83</v>
      </c>
      <c r="AW210" s="13" t="s">
        <v>30</v>
      </c>
      <c r="AX210" s="13" t="s">
        <v>81</v>
      </c>
      <c r="AY210" s="248" t="s">
        <v>126</v>
      </c>
    </row>
    <row r="211" s="2" customFormat="1" ht="37.8" customHeight="1">
      <c r="A211" s="37"/>
      <c r="B211" s="38"/>
      <c r="C211" s="219" t="s">
        <v>314</v>
      </c>
      <c r="D211" s="219" t="s">
        <v>128</v>
      </c>
      <c r="E211" s="220" t="s">
        <v>752</v>
      </c>
      <c r="F211" s="221" t="s">
        <v>753</v>
      </c>
      <c r="G211" s="222" t="s">
        <v>247</v>
      </c>
      <c r="H211" s="223">
        <v>15</v>
      </c>
      <c r="I211" s="224"/>
      <c r="J211" s="225">
        <f>ROUND(I211*H211,2)</f>
        <v>0</v>
      </c>
      <c r="K211" s="226"/>
      <c r="L211" s="43"/>
      <c r="M211" s="227" t="s">
        <v>1</v>
      </c>
      <c r="N211" s="228" t="s">
        <v>40</v>
      </c>
      <c r="O211" s="91"/>
      <c r="P211" s="229">
        <f>O211*H211</f>
        <v>0</v>
      </c>
      <c r="Q211" s="229">
        <v>0.00013999999999999999</v>
      </c>
      <c r="R211" s="229">
        <f>Q211*H211</f>
        <v>0.0020999999999999999</v>
      </c>
      <c r="S211" s="229">
        <v>0</v>
      </c>
      <c r="T211" s="23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1" t="s">
        <v>212</v>
      </c>
      <c r="AT211" s="231" t="s">
        <v>128</v>
      </c>
      <c r="AU211" s="231" t="s">
        <v>83</v>
      </c>
      <c r="AY211" s="16" t="s">
        <v>126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6" t="s">
        <v>132</v>
      </c>
      <c r="BK211" s="232">
        <f>ROUND(I211*H211,2)</f>
        <v>0</v>
      </c>
      <c r="BL211" s="16" t="s">
        <v>212</v>
      </c>
      <c r="BM211" s="231" t="s">
        <v>754</v>
      </c>
    </row>
    <row r="212" s="2" customFormat="1">
      <c r="A212" s="37"/>
      <c r="B212" s="38"/>
      <c r="C212" s="39"/>
      <c r="D212" s="233" t="s">
        <v>134</v>
      </c>
      <c r="E212" s="39"/>
      <c r="F212" s="234" t="s">
        <v>753</v>
      </c>
      <c r="G212" s="39"/>
      <c r="H212" s="39"/>
      <c r="I212" s="235"/>
      <c r="J212" s="39"/>
      <c r="K212" s="39"/>
      <c r="L212" s="43"/>
      <c r="M212" s="236"/>
      <c r="N212" s="237"/>
      <c r="O212" s="91"/>
      <c r="P212" s="91"/>
      <c r="Q212" s="91"/>
      <c r="R212" s="91"/>
      <c r="S212" s="91"/>
      <c r="T212" s="92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134</v>
      </c>
      <c r="AU212" s="16" t="s">
        <v>83</v>
      </c>
    </row>
    <row r="213" s="2" customFormat="1" ht="21.75" customHeight="1">
      <c r="A213" s="37"/>
      <c r="B213" s="38"/>
      <c r="C213" s="219" t="s">
        <v>320</v>
      </c>
      <c r="D213" s="219" t="s">
        <v>128</v>
      </c>
      <c r="E213" s="220" t="s">
        <v>755</v>
      </c>
      <c r="F213" s="221" t="s">
        <v>756</v>
      </c>
      <c r="G213" s="222" t="s">
        <v>247</v>
      </c>
      <c r="H213" s="223">
        <v>2</v>
      </c>
      <c r="I213" s="224"/>
      <c r="J213" s="225">
        <f>ROUND(I213*H213,2)</f>
        <v>0</v>
      </c>
      <c r="K213" s="226"/>
      <c r="L213" s="43"/>
      <c r="M213" s="227" t="s">
        <v>1</v>
      </c>
      <c r="N213" s="228" t="s">
        <v>40</v>
      </c>
      <c r="O213" s="91"/>
      <c r="P213" s="229">
        <f>O213*H213</f>
        <v>0</v>
      </c>
      <c r="Q213" s="229">
        <v>0.00084000000000000003</v>
      </c>
      <c r="R213" s="229">
        <f>Q213*H213</f>
        <v>0.0016800000000000001</v>
      </c>
      <c r="S213" s="229">
        <v>0</v>
      </c>
      <c r="T213" s="23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1" t="s">
        <v>212</v>
      </c>
      <c r="AT213" s="231" t="s">
        <v>128</v>
      </c>
      <c r="AU213" s="231" t="s">
        <v>83</v>
      </c>
      <c r="AY213" s="16" t="s">
        <v>126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6" t="s">
        <v>132</v>
      </c>
      <c r="BK213" s="232">
        <f>ROUND(I213*H213,2)</f>
        <v>0</v>
      </c>
      <c r="BL213" s="16" t="s">
        <v>212</v>
      </c>
      <c r="BM213" s="231" t="s">
        <v>757</v>
      </c>
    </row>
    <row r="214" s="2" customFormat="1">
      <c r="A214" s="37"/>
      <c r="B214" s="38"/>
      <c r="C214" s="39"/>
      <c r="D214" s="233" t="s">
        <v>134</v>
      </c>
      <c r="E214" s="39"/>
      <c r="F214" s="234" t="s">
        <v>756</v>
      </c>
      <c r="G214" s="39"/>
      <c r="H214" s="39"/>
      <c r="I214" s="235"/>
      <c r="J214" s="39"/>
      <c r="K214" s="39"/>
      <c r="L214" s="43"/>
      <c r="M214" s="236"/>
      <c r="N214" s="237"/>
      <c r="O214" s="91"/>
      <c r="P214" s="91"/>
      <c r="Q214" s="91"/>
      <c r="R214" s="91"/>
      <c r="S214" s="91"/>
      <c r="T214" s="92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134</v>
      </c>
      <c r="AU214" s="16" t="s">
        <v>83</v>
      </c>
    </row>
    <row r="215" s="13" customFormat="1">
      <c r="A215" s="13"/>
      <c r="B215" s="238"/>
      <c r="C215" s="239"/>
      <c r="D215" s="233" t="s">
        <v>135</v>
      </c>
      <c r="E215" s="240" t="s">
        <v>1</v>
      </c>
      <c r="F215" s="241" t="s">
        <v>83</v>
      </c>
      <c r="G215" s="239"/>
      <c r="H215" s="242">
        <v>2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135</v>
      </c>
      <c r="AU215" s="248" t="s">
        <v>83</v>
      </c>
      <c r="AV215" s="13" t="s">
        <v>83</v>
      </c>
      <c r="AW215" s="13" t="s">
        <v>30</v>
      </c>
      <c r="AX215" s="13" t="s">
        <v>81</v>
      </c>
      <c r="AY215" s="248" t="s">
        <v>126</v>
      </c>
    </row>
    <row r="216" s="2" customFormat="1" ht="33" customHeight="1">
      <c r="A216" s="37"/>
      <c r="B216" s="38"/>
      <c r="C216" s="219" t="s">
        <v>325</v>
      </c>
      <c r="D216" s="219" t="s">
        <v>128</v>
      </c>
      <c r="E216" s="220" t="s">
        <v>758</v>
      </c>
      <c r="F216" s="221" t="s">
        <v>759</v>
      </c>
      <c r="G216" s="222" t="s">
        <v>247</v>
      </c>
      <c r="H216" s="223">
        <v>15</v>
      </c>
      <c r="I216" s="224"/>
      <c r="J216" s="225">
        <f>ROUND(I216*H216,2)</f>
        <v>0</v>
      </c>
      <c r="K216" s="226"/>
      <c r="L216" s="43"/>
      <c r="M216" s="227" t="s">
        <v>1</v>
      </c>
      <c r="N216" s="228" t="s">
        <v>40</v>
      </c>
      <c r="O216" s="91"/>
      <c r="P216" s="229">
        <f>O216*H216</f>
        <v>0</v>
      </c>
      <c r="Q216" s="229">
        <v>0.00085999999999999998</v>
      </c>
      <c r="R216" s="229">
        <f>Q216*H216</f>
        <v>0.0129</v>
      </c>
      <c r="S216" s="229">
        <v>0</v>
      </c>
      <c r="T216" s="230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1" t="s">
        <v>212</v>
      </c>
      <c r="AT216" s="231" t="s">
        <v>128</v>
      </c>
      <c r="AU216" s="231" t="s">
        <v>83</v>
      </c>
      <c r="AY216" s="16" t="s">
        <v>126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6" t="s">
        <v>132</v>
      </c>
      <c r="BK216" s="232">
        <f>ROUND(I216*H216,2)</f>
        <v>0</v>
      </c>
      <c r="BL216" s="16" t="s">
        <v>212</v>
      </c>
      <c r="BM216" s="231" t="s">
        <v>760</v>
      </c>
    </row>
    <row r="217" s="2" customFormat="1">
      <c r="A217" s="37"/>
      <c r="B217" s="38"/>
      <c r="C217" s="39"/>
      <c r="D217" s="233" t="s">
        <v>134</v>
      </c>
      <c r="E217" s="39"/>
      <c r="F217" s="234" t="s">
        <v>759</v>
      </c>
      <c r="G217" s="39"/>
      <c r="H217" s="39"/>
      <c r="I217" s="235"/>
      <c r="J217" s="39"/>
      <c r="K217" s="39"/>
      <c r="L217" s="43"/>
      <c r="M217" s="236"/>
      <c r="N217" s="237"/>
      <c r="O217" s="91"/>
      <c r="P217" s="91"/>
      <c r="Q217" s="91"/>
      <c r="R217" s="91"/>
      <c r="S217" s="91"/>
      <c r="T217" s="92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134</v>
      </c>
      <c r="AU217" s="16" t="s">
        <v>83</v>
      </c>
    </row>
    <row r="218" s="2" customFormat="1" ht="33" customHeight="1">
      <c r="A218" s="37"/>
      <c r="B218" s="38"/>
      <c r="C218" s="219" t="s">
        <v>330</v>
      </c>
      <c r="D218" s="219" t="s">
        <v>128</v>
      </c>
      <c r="E218" s="220" t="s">
        <v>761</v>
      </c>
      <c r="F218" s="221" t="s">
        <v>762</v>
      </c>
      <c r="G218" s="222" t="s">
        <v>247</v>
      </c>
      <c r="H218" s="223">
        <v>15</v>
      </c>
      <c r="I218" s="224"/>
      <c r="J218" s="225">
        <f>ROUND(I218*H218,2)</f>
        <v>0</v>
      </c>
      <c r="K218" s="226"/>
      <c r="L218" s="43"/>
      <c r="M218" s="227" t="s">
        <v>1</v>
      </c>
      <c r="N218" s="228" t="s">
        <v>40</v>
      </c>
      <c r="O218" s="91"/>
      <c r="P218" s="229">
        <f>O218*H218</f>
        <v>0</v>
      </c>
      <c r="Q218" s="229">
        <v>0.00076000000000000004</v>
      </c>
      <c r="R218" s="229">
        <f>Q218*H218</f>
        <v>0.0114</v>
      </c>
      <c r="S218" s="229">
        <v>0</v>
      </c>
      <c r="T218" s="23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1" t="s">
        <v>212</v>
      </c>
      <c r="AT218" s="231" t="s">
        <v>128</v>
      </c>
      <c r="AU218" s="231" t="s">
        <v>83</v>
      </c>
      <c r="AY218" s="16" t="s">
        <v>126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6" t="s">
        <v>132</v>
      </c>
      <c r="BK218" s="232">
        <f>ROUND(I218*H218,2)</f>
        <v>0</v>
      </c>
      <c r="BL218" s="16" t="s">
        <v>212</v>
      </c>
      <c r="BM218" s="231" t="s">
        <v>763</v>
      </c>
    </row>
    <row r="219" s="2" customFormat="1">
      <c r="A219" s="37"/>
      <c r="B219" s="38"/>
      <c r="C219" s="39"/>
      <c r="D219" s="233" t="s">
        <v>134</v>
      </c>
      <c r="E219" s="39"/>
      <c r="F219" s="234" t="s">
        <v>762</v>
      </c>
      <c r="G219" s="39"/>
      <c r="H219" s="39"/>
      <c r="I219" s="235"/>
      <c r="J219" s="39"/>
      <c r="K219" s="39"/>
      <c r="L219" s="43"/>
      <c r="M219" s="236"/>
      <c r="N219" s="237"/>
      <c r="O219" s="91"/>
      <c r="P219" s="91"/>
      <c r="Q219" s="91"/>
      <c r="R219" s="91"/>
      <c r="S219" s="91"/>
      <c r="T219" s="92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134</v>
      </c>
      <c r="AU219" s="16" t="s">
        <v>83</v>
      </c>
    </row>
    <row r="220" s="2" customFormat="1" ht="24.15" customHeight="1">
      <c r="A220" s="37"/>
      <c r="B220" s="38"/>
      <c r="C220" s="219" t="s">
        <v>337</v>
      </c>
      <c r="D220" s="219" t="s">
        <v>128</v>
      </c>
      <c r="E220" s="220" t="s">
        <v>764</v>
      </c>
      <c r="F220" s="221" t="s">
        <v>765</v>
      </c>
      <c r="G220" s="222" t="s">
        <v>247</v>
      </c>
      <c r="H220" s="223">
        <v>2</v>
      </c>
      <c r="I220" s="224"/>
      <c r="J220" s="225">
        <f>ROUND(I220*H220,2)</f>
        <v>0</v>
      </c>
      <c r="K220" s="226"/>
      <c r="L220" s="43"/>
      <c r="M220" s="227" t="s">
        <v>1</v>
      </c>
      <c r="N220" s="228" t="s">
        <v>40</v>
      </c>
      <c r="O220" s="91"/>
      <c r="P220" s="229">
        <f>O220*H220</f>
        <v>0</v>
      </c>
      <c r="Q220" s="229">
        <v>0.00034000000000000002</v>
      </c>
      <c r="R220" s="229">
        <f>Q220*H220</f>
        <v>0.00068000000000000005</v>
      </c>
      <c r="S220" s="229">
        <v>0</v>
      </c>
      <c r="T220" s="230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1" t="s">
        <v>212</v>
      </c>
      <c r="AT220" s="231" t="s">
        <v>128</v>
      </c>
      <c r="AU220" s="231" t="s">
        <v>83</v>
      </c>
      <c r="AY220" s="16" t="s">
        <v>126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6" t="s">
        <v>132</v>
      </c>
      <c r="BK220" s="232">
        <f>ROUND(I220*H220,2)</f>
        <v>0</v>
      </c>
      <c r="BL220" s="16" t="s">
        <v>212</v>
      </c>
      <c r="BM220" s="231" t="s">
        <v>766</v>
      </c>
    </row>
    <row r="221" s="2" customFormat="1">
      <c r="A221" s="37"/>
      <c r="B221" s="38"/>
      <c r="C221" s="39"/>
      <c r="D221" s="233" t="s">
        <v>134</v>
      </c>
      <c r="E221" s="39"/>
      <c r="F221" s="234" t="s">
        <v>765</v>
      </c>
      <c r="G221" s="39"/>
      <c r="H221" s="39"/>
      <c r="I221" s="235"/>
      <c r="J221" s="39"/>
      <c r="K221" s="39"/>
      <c r="L221" s="43"/>
      <c r="M221" s="236"/>
      <c r="N221" s="237"/>
      <c r="O221" s="91"/>
      <c r="P221" s="91"/>
      <c r="Q221" s="91"/>
      <c r="R221" s="91"/>
      <c r="S221" s="91"/>
      <c r="T221" s="92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134</v>
      </c>
      <c r="AU221" s="16" t="s">
        <v>83</v>
      </c>
    </row>
    <row r="222" s="13" customFormat="1">
      <c r="A222" s="13"/>
      <c r="B222" s="238"/>
      <c r="C222" s="239"/>
      <c r="D222" s="233" t="s">
        <v>135</v>
      </c>
      <c r="E222" s="240" t="s">
        <v>1</v>
      </c>
      <c r="F222" s="241" t="s">
        <v>83</v>
      </c>
      <c r="G222" s="239"/>
      <c r="H222" s="242">
        <v>2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135</v>
      </c>
      <c r="AU222" s="248" t="s">
        <v>83</v>
      </c>
      <c r="AV222" s="13" t="s">
        <v>83</v>
      </c>
      <c r="AW222" s="13" t="s">
        <v>30</v>
      </c>
      <c r="AX222" s="13" t="s">
        <v>81</v>
      </c>
      <c r="AY222" s="248" t="s">
        <v>126</v>
      </c>
    </row>
    <row r="223" s="2" customFormat="1" ht="24.15" customHeight="1">
      <c r="A223" s="37"/>
      <c r="B223" s="38"/>
      <c r="C223" s="219" t="s">
        <v>344</v>
      </c>
      <c r="D223" s="219" t="s">
        <v>128</v>
      </c>
      <c r="E223" s="220" t="s">
        <v>767</v>
      </c>
      <c r="F223" s="221" t="s">
        <v>768</v>
      </c>
      <c r="G223" s="222" t="s">
        <v>247</v>
      </c>
      <c r="H223" s="223">
        <v>1</v>
      </c>
      <c r="I223" s="224"/>
      <c r="J223" s="225">
        <f>ROUND(I223*H223,2)</f>
        <v>0</v>
      </c>
      <c r="K223" s="226"/>
      <c r="L223" s="43"/>
      <c r="M223" s="227" t="s">
        <v>1</v>
      </c>
      <c r="N223" s="228" t="s">
        <v>40</v>
      </c>
      <c r="O223" s="91"/>
      <c r="P223" s="229">
        <f>O223*H223</f>
        <v>0</v>
      </c>
      <c r="Q223" s="229">
        <v>1.0000000000000001E-05</v>
      </c>
      <c r="R223" s="229">
        <f>Q223*H223</f>
        <v>1.0000000000000001E-05</v>
      </c>
      <c r="S223" s="229">
        <v>0.0027799999999999999</v>
      </c>
      <c r="T223" s="230">
        <f>S223*H223</f>
        <v>0.0027799999999999999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1" t="s">
        <v>212</v>
      </c>
      <c r="AT223" s="231" t="s">
        <v>128</v>
      </c>
      <c r="AU223" s="231" t="s">
        <v>83</v>
      </c>
      <c r="AY223" s="16" t="s">
        <v>126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6" t="s">
        <v>132</v>
      </c>
      <c r="BK223" s="232">
        <f>ROUND(I223*H223,2)</f>
        <v>0</v>
      </c>
      <c r="BL223" s="16" t="s">
        <v>212</v>
      </c>
      <c r="BM223" s="231" t="s">
        <v>769</v>
      </c>
    </row>
    <row r="224" s="2" customFormat="1">
      <c r="A224" s="37"/>
      <c r="B224" s="38"/>
      <c r="C224" s="39"/>
      <c r="D224" s="233" t="s">
        <v>134</v>
      </c>
      <c r="E224" s="39"/>
      <c r="F224" s="234" t="s">
        <v>768</v>
      </c>
      <c r="G224" s="39"/>
      <c r="H224" s="39"/>
      <c r="I224" s="235"/>
      <c r="J224" s="39"/>
      <c r="K224" s="39"/>
      <c r="L224" s="43"/>
      <c r="M224" s="236"/>
      <c r="N224" s="237"/>
      <c r="O224" s="91"/>
      <c r="P224" s="91"/>
      <c r="Q224" s="91"/>
      <c r="R224" s="91"/>
      <c r="S224" s="91"/>
      <c r="T224" s="92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134</v>
      </c>
      <c r="AU224" s="16" t="s">
        <v>83</v>
      </c>
    </row>
    <row r="225" s="13" customFormat="1">
      <c r="A225" s="13"/>
      <c r="B225" s="238"/>
      <c r="C225" s="239"/>
      <c r="D225" s="233" t="s">
        <v>135</v>
      </c>
      <c r="E225" s="240" t="s">
        <v>1</v>
      </c>
      <c r="F225" s="241" t="s">
        <v>81</v>
      </c>
      <c r="G225" s="239"/>
      <c r="H225" s="242">
        <v>1</v>
      </c>
      <c r="I225" s="243"/>
      <c r="J225" s="239"/>
      <c r="K225" s="239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135</v>
      </c>
      <c r="AU225" s="248" t="s">
        <v>83</v>
      </c>
      <c r="AV225" s="13" t="s">
        <v>83</v>
      </c>
      <c r="AW225" s="13" t="s">
        <v>30</v>
      </c>
      <c r="AX225" s="13" t="s">
        <v>81</v>
      </c>
      <c r="AY225" s="248" t="s">
        <v>126</v>
      </c>
    </row>
    <row r="226" s="2" customFormat="1" ht="24.15" customHeight="1">
      <c r="A226" s="37"/>
      <c r="B226" s="38"/>
      <c r="C226" s="219" t="s">
        <v>479</v>
      </c>
      <c r="D226" s="219" t="s">
        <v>128</v>
      </c>
      <c r="E226" s="220" t="s">
        <v>770</v>
      </c>
      <c r="F226" s="221" t="s">
        <v>771</v>
      </c>
      <c r="G226" s="222" t="s">
        <v>247</v>
      </c>
      <c r="H226" s="223">
        <v>1</v>
      </c>
      <c r="I226" s="224"/>
      <c r="J226" s="225">
        <f>ROUND(I226*H226,2)</f>
        <v>0</v>
      </c>
      <c r="K226" s="226"/>
      <c r="L226" s="43"/>
      <c r="M226" s="227" t="s">
        <v>1</v>
      </c>
      <c r="N226" s="228" t="s">
        <v>40</v>
      </c>
      <c r="O226" s="91"/>
      <c r="P226" s="229">
        <f>O226*H226</f>
        <v>0</v>
      </c>
      <c r="Q226" s="229">
        <v>0.00022000000000000001</v>
      </c>
      <c r="R226" s="229">
        <f>Q226*H226</f>
        <v>0.00022000000000000001</v>
      </c>
      <c r="S226" s="229">
        <v>0</v>
      </c>
      <c r="T226" s="230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1" t="s">
        <v>212</v>
      </c>
      <c r="AT226" s="231" t="s">
        <v>128</v>
      </c>
      <c r="AU226" s="231" t="s">
        <v>83</v>
      </c>
      <c r="AY226" s="16" t="s">
        <v>126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6" t="s">
        <v>132</v>
      </c>
      <c r="BK226" s="232">
        <f>ROUND(I226*H226,2)</f>
        <v>0</v>
      </c>
      <c r="BL226" s="16" t="s">
        <v>212</v>
      </c>
      <c r="BM226" s="231" t="s">
        <v>772</v>
      </c>
    </row>
    <row r="227" s="2" customFormat="1">
      <c r="A227" s="37"/>
      <c r="B227" s="38"/>
      <c r="C227" s="39"/>
      <c r="D227" s="233" t="s">
        <v>134</v>
      </c>
      <c r="E227" s="39"/>
      <c r="F227" s="234" t="s">
        <v>771</v>
      </c>
      <c r="G227" s="39"/>
      <c r="H227" s="39"/>
      <c r="I227" s="235"/>
      <c r="J227" s="39"/>
      <c r="K227" s="39"/>
      <c r="L227" s="43"/>
      <c r="M227" s="236"/>
      <c r="N227" s="237"/>
      <c r="O227" s="91"/>
      <c r="P227" s="91"/>
      <c r="Q227" s="91"/>
      <c r="R227" s="91"/>
      <c r="S227" s="91"/>
      <c r="T227" s="92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134</v>
      </c>
      <c r="AU227" s="16" t="s">
        <v>83</v>
      </c>
    </row>
    <row r="228" s="2" customFormat="1" ht="37.8" customHeight="1">
      <c r="A228" s="37"/>
      <c r="B228" s="38"/>
      <c r="C228" s="219" t="s">
        <v>483</v>
      </c>
      <c r="D228" s="219" t="s">
        <v>128</v>
      </c>
      <c r="E228" s="220" t="s">
        <v>773</v>
      </c>
      <c r="F228" s="221" t="s">
        <v>774</v>
      </c>
      <c r="G228" s="222" t="s">
        <v>247</v>
      </c>
      <c r="H228" s="223">
        <v>1</v>
      </c>
      <c r="I228" s="224"/>
      <c r="J228" s="225">
        <f>ROUND(I228*H228,2)</f>
        <v>0</v>
      </c>
      <c r="K228" s="226"/>
      <c r="L228" s="43"/>
      <c r="M228" s="227" t="s">
        <v>1</v>
      </c>
      <c r="N228" s="228" t="s">
        <v>40</v>
      </c>
      <c r="O228" s="91"/>
      <c r="P228" s="229">
        <f>O228*H228</f>
        <v>0</v>
      </c>
      <c r="Q228" s="229">
        <v>0.0014400000000000001</v>
      </c>
      <c r="R228" s="229">
        <f>Q228*H228</f>
        <v>0.0014400000000000001</v>
      </c>
      <c r="S228" s="229">
        <v>0</v>
      </c>
      <c r="T228" s="23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1" t="s">
        <v>212</v>
      </c>
      <c r="AT228" s="231" t="s">
        <v>128</v>
      </c>
      <c r="AU228" s="231" t="s">
        <v>83</v>
      </c>
      <c r="AY228" s="16" t="s">
        <v>126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6" t="s">
        <v>132</v>
      </c>
      <c r="BK228" s="232">
        <f>ROUND(I228*H228,2)</f>
        <v>0</v>
      </c>
      <c r="BL228" s="16" t="s">
        <v>212</v>
      </c>
      <c r="BM228" s="231" t="s">
        <v>775</v>
      </c>
    </row>
    <row r="229" s="2" customFormat="1">
      <c r="A229" s="37"/>
      <c r="B229" s="38"/>
      <c r="C229" s="39"/>
      <c r="D229" s="233" t="s">
        <v>134</v>
      </c>
      <c r="E229" s="39"/>
      <c r="F229" s="234" t="s">
        <v>776</v>
      </c>
      <c r="G229" s="39"/>
      <c r="H229" s="39"/>
      <c r="I229" s="235"/>
      <c r="J229" s="39"/>
      <c r="K229" s="39"/>
      <c r="L229" s="43"/>
      <c r="M229" s="236"/>
      <c r="N229" s="237"/>
      <c r="O229" s="91"/>
      <c r="P229" s="91"/>
      <c r="Q229" s="91"/>
      <c r="R229" s="91"/>
      <c r="S229" s="91"/>
      <c r="T229" s="92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134</v>
      </c>
      <c r="AU229" s="16" t="s">
        <v>83</v>
      </c>
    </row>
    <row r="230" s="2" customFormat="1">
      <c r="A230" s="37"/>
      <c r="B230" s="38"/>
      <c r="C230" s="39"/>
      <c r="D230" s="233" t="s">
        <v>777</v>
      </c>
      <c r="E230" s="39"/>
      <c r="F230" s="268" t="s">
        <v>778</v>
      </c>
      <c r="G230" s="39"/>
      <c r="H230" s="39"/>
      <c r="I230" s="235"/>
      <c r="J230" s="39"/>
      <c r="K230" s="39"/>
      <c r="L230" s="43"/>
      <c r="M230" s="236"/>
      <c r="N230" s="237"/>
      <c r="O230" s="91"/>
      <c r="P230" s="91"/>
      <c r="Q230" s="91"/>
      <c r="R230" s="91"/>
      <c r="S230" s="91"/>
      <c r="T230" s="92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777</v>
      </c>
      <c r="AU230" s="16" t="s">
        <v>83</v>
      </c>
    </row>
    <row r="231" s="2" customFormat="1" ht="33" customHeight="1">
      <c r="A231" s="37"/>
      <c r="B231" s="38"/>
      <c r="C231" s="219" t="s">
        <v>487</v>
      </c>
      <c r="D231" s="219" t="s">
        <v>128</v>
      </c>
      <c r="E231" s="220" t="s">
        <v>779</v>
      </c>
      <c r="F231" s="221" t="s">
        <v>780</v>
      </c>
      <c r="G231" s="222" t="s">
        <v>247</v>
      </c>
      <c r="H231" s="223">
        <v>2</v>
      </c>
      <c r="I231" s="224"/>
      <c r="J231" s="225">
        <f>ROUND(I231*H231,2)</f>
        <v>0</v>
      </c>
      <c r="K231" s="226"/>
      <c r="L231" s="43"/>
      <c r="M231" s="227" t="s">
        <v>1</v>
      </c>
      <c r="N231" s="228" t="s">
        <v>40</v>
      </c>
      <c r="O231" s="91"/>
      <c r="P231" s="229">
        <f>O231*H231</f>
        <v>0</v>
      </c>
      <c r="Q231" s="229">
        <v>0.002</v>
      </c>
      <c r="R231" s="229">
        <f>Q231*H231</f>
        <v>0.0040000000000000001</v>
      </c>
      <c r="S231" s="229">
        <v>0</v>
      </c>
      <c r="T231" s="230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1" t="s">
        <v>212</v>
      </c>
      <c r="AT231" s="231" t="s">
        <v>128</v>
      </c>
      <c r="AU231" s="231" t="s">
        <v>83</v>
      </c>
      <c r="AY231" s="16" t="s">
        <v>126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6" t="s">
        <v>132</v>
      </c>
      <c r="BK231" s="232">
        <f>ROUND(I231*H231,2)</f>
        <v>0</v>
      </c>
      <c r="BL231" s="16" t="s">
        <v>212</v>
      </c>
      <c r="BM231" s="231" t="s">
        <v>781</v>
      </c>
    </row>
    <row r="232" s="2" customFormat="1">
      <c r="A232" s="37"/>
      <c r="B232" s="38"/>
      <c r="C232" s="39"/>
      <c r="D232" s="233" t="s">
        <v>134</v>
      </c>
      <c r="E232" s="39"/>
      <c r="F232" s="234" t="s">
        <v>780</v>
      </c>
      <c r="G232" s="39"/>
      <c r="H232" s="39"/>
      <c r="I232" s="235"/>
      <c r="J232" s="39"/>
      <c r="K232" s="39"/>
      <c r="L232" s="43"/>
      <c r="M232" s="236"/>
      <c r="N232" s="237"/>
      <c r="O232" s="91"/>
      <c r="P232" s="91"/>
      <c r="Q232" s="91"/>
      <c r="R232" s="91"/>
      <c r="S232" s="91"/>
      <c r="T232" s="92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134</v>
      </c>
      <c r="AU232" s="16" t="s">
        <v>83</v>
      </c>
    </row>
    <row r="233" s="12" customFormat="1" ht="22.8" customHeight="1">
      <c r="A233" s="12"/>
      <c r="B233" s="203"/>
      <c r="C233" s="204"/>
      <c r="D233" s="205" t="s">
        <v>72</v>
      </c>
      <c r="E233" s="217" t="s">
        <v>782</v>
      </c>
      <c r="F233" s="217" t="s">
        <v>783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SUM(P234:P286)</f>
        <v>0</v>
      </c>
      <c r="Q233" s="211"/>
      <c r="R233" s="212">
        <f>SUM(R234:R286)</f>
        <v>1.2078300000000002</v>
      </c>
      <c r="S233" s="211"/>
      <c r="T233" s="213">
        <f>SUM(T234:T286)</f>
        <v>0.54928999999999994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83</v>
      </c>
      <c r="AT233" s="215" t="s">
        <v>72</v>
      </c>
      <c r="AU233" s="215" t="s">
        <v>81</v>
      </c>
      <c r="AY233" s="214" t="s">
        <v>126</v>
      </c>
      <c r="BK233" s="216">
        <f>SUM(BK234:BK286)</f>
        <v>0</v>
      </c>
    </row>
    <row r="234" s="2" customFormat="1" ht="24.15" customHeight="1">
      <c r="A234" s="37"/>
      <c r="B234" s="38"/>
      <c r="C234" s="219" t="s">
        <v>491</v>
      </c>
      <c r="D234" s="219" t="s">
        <v>128</v>
      </c>
      <c r="E234" s="220" t="s">
        <v>784</v>
      </c>
      <c r="F234" s="221" t="s">
        <v>785</v>
      </c>
      <c r="G234" s="222" t="s">
        <v>247</v>
      </c>
      <c r="H234" s="223">
        <v>1</v>
      </c>
      <c r="I234" s="224"/>
      <c r="J234" s="225">
        <f>ROUND(I234*H234,2)</f>
        <v>0</v>
      </c>
      <c r="K234" s="226"/>
      <c r="L234" s="43"/>
      <c r="M234" s="227" t="s">
        <v>1</v>
      </c>
      <c r="N234" s="228" t="s">
        <v>40</v>
      </c>
      <c r="O234" s="91"/>
      <c r="P234" s="229">
        <f>O234*H234</f>
        <v>0</v>
      </c>
      <c r="Q234" s="229">
        <v>5.0000000000000002E-05</v>
      </c>
      <c r="R234" s="229">
        <f>Q234*H234</f>
        <v>5.0000000000000002E-05</v>
      </c>
      <c r="S234" s="229">
        <v>0.01235</v>
      </c>
      <c r="T234" s="230">
        <f>S234*H234</f>
        <v>0.01235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1" t="s">
        <v>212</v>
      </c>
      <c r="AT234" s="231" t="s">
        <v>128</v>
      </c>
      <c r="AU234" s="231" t="s">
        <v>83</v>
      </c>
      <c r="AY234" s="16" t="s">
        <v>126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6" t="s">
        <v>132</v>
      </c>
      <c r="BK234" s="232">
        <f>ROUND(I234*H234,2)</f>
        <v>0</v>
      </c>
      <c r="BL234" s="16" t="s">
        <v>212</v>
      </c>
      <c r="BM234" s="231" t="s">
        <v>786</v>
      </c>
    </row>
    <row r="235" s="2" customFormat="1">
      <c r="A235" s="37"/>
      <c r="B235" s="38"/>
      <c r="C235" s="39"/>
      <c r="D235" s="233" t="s">
        <v>134</v>
      </c>
      <c r="E235" s="39"/>
      <c r="F235" s="234" t="s">
        <v>785</v>
      </c>
      <c r="G235" s="39"/>
      <c r="H235" s="39"/>
      <c r="I235" s="235"/>
      <c r="J235" s="39"/>
      <c r="K235" s="39"/>
      <c r="L235" s="43"/>
      <c r="M235" s="236"/>
      <c r="N235" s="237"/>
      <c r="O235" s="91"/>
      <c r="P235" s="91"/>
      <c r="Q235" s="91"/>
      <c r="R235" s="91"/>
      <c r="S235" s="91"/>
      <c r="T235" s="92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134</v>
      </c>
      <c r="AU235" s="16" t="s">
        <v>83</v>
      </c>
    </row>
    <row r="236" s="2" customFormat="1" ht="33" customHeight="1">
      <c r="A236" s="37"/>
      <c r="B236" s="38"/>
      <c r="C236" s="219" t="s">
        <v>495</v>
      </c>
      <c r="D236" s="219" t="s">
        <v>128</v>
      </c>
      <c r="E236" s="220" t="s">
        <v>787</v>
      </c>
      <c r="F236" s="221" t="s">
        <v>788</v>
      </c>
      <c r="G236" s="222" t="s">
        <v>247</v>
      </c>
      <c r="H236" s="223">
        <v>1</v>
      </c>
      <c r="I236" s="224"/>
      <c r="J236" s="225">
        <f>ROUND(I236*H236,2)</f>
        <v>0</v>
      </c>
      <c r="K236" s="226"/>
      <c r="L236" s="43"/>
      <c r="M236" s="227" t="s">
        <v>1</v>
      </c>
      <c r="N236" s="228" t="s">
        <v>40</v>
      </c>
      <c r="O236" s="91"/>
      <c r="P236" s="229">
        <f>O236*H236</f>
        <v>0</v>
      </c>
      <c r="Q236" s="229">
        <v>5.0000000000000002E-05</v>
      </c>
      <c r="R236" s="229">
        <f>Q236*H236</f>
        <v>5.0000000000000002E-05</v>
      </c>
      <c r="S236" s="229">
        <v>0.023259999999999999</v>
      </c>
      <c r="T236" s="230">
        <f>S236*H236</f>
        <v>0.023259999999999999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1" t="s">
        <v>212</v>
      </c>
      <c r="AT236" s="231" t="s">
        <v>128</v>
      </c>
      <c r="AU236" s="231" t="s">
        <v>83</v>
      </c>
      <c r="AY236" s="16" t="s">
        <v>126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6" t="s">
        <v>132</v>
      </c>
      <c r="BK236" s="232">
        <f>ROUND(I236*H236,2)</f>
        <v>0</v>
      </c>
      <c r="BL236" s="16" t="s">
        <v>212</v>
      </c>
      <c r="BM236" s="231" t="s">
        <v>789</v>
      </c>
    </row>
    <row r="237" s="2" customFormat="1">
      <c r="A237" s="37"/>
      <c r="B237" s="38"/>
      <c r="C237" s="39"/>
      <c r="D237" s="233" t="s">
        <v>134</v>
      </c>
      <c r="E237" s="39"/>
      <c r="F237" s="234" t="s">
        <v>788</v>
      </c>
      <c r="G237" s="39"/>
      <c r="H237" s="39"/>
      <c r="I237" s="235"/>
      <c r="J237" s="39"/>
      <c r="K237" s="39"/>
      <c r="L237" s="43"/>
      <c r="M237" s="236"/>
      <c r="N237" s="237"/>
      <c r="O237" s="91"/>
      <c r="P237" s="91"/>
      <c r="Q237" s="91"/>
      <c r="R237" s="91"/>
      <c r="S237" s="91"/>
      <c r="T237" s="92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134</v>
      </c>
      <c r="AU237" s="16" t="s">
        <v>83</v>
      </c>
    </row>
    <row r="238" s="2" customFormat="1" ht="24.15" customHeight="1">
      <c r="A238" s="37"/>
      <c r="B238" s="38"/>
      <c r="C238" s="219" t="s">
        <v>499</v>
      </c>
      <c r="D238" s="219" t="s">
        <v>128</v>
      </c>
      <c r="E238" s="220" t="s">
        <v>790</v>
      </c>
      <c r="F238" s="221" t="s">
        <v>791</v>
      </c>
      <c r="G238" s="222" t="s">
        <v>247</v>
      </c>
      <c r="H238" s="223">
        <v>2</v>
      </c>
      <c r="I238" s="224"/>
      <c r="J238" s="225">
        <f>ROUND(I238*H238,2)</f>
        <v>0</v>
      </c>
      <c r="K238" s="226"/>
      <c r="L238" s="43"/>
      <c r="M238" s="227" t="s">
        <v>1</v>
      </c>
      <c r="N238" s="228" t="s">
        <v>40</v>
      </c>
      <c r="O238" s="91"/>
      <c r="P238" s="229">
        <f>O238*H238</f>
        <v>0</v>
      </c>
      <c r="Q238" s="229">
        <v>8.0000000000000007E-05</v>
      </c>
      <c r="R238" s="229">
        <f>Q238*H238</f>
        <v>0.00016000000000000001</v>
      </c>
      <c r="S238" s="229">
        <v>0.04675</v>
      </c>
      <c r="T238" s="230">
        <f>S238*H238</f>
        <v>0.0935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1" t="s">
        <v>212</v>
      </c>
      <c r="AT238" s="231" t="s">
        <v>128</v>
      </c>
      <c r="AU238" s="231" t="s">
        <v>83</v>
      </c>
      <c r="AY238" s="16" t="s">
        <v>126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6" t="s">
        <v>132</v>
      </c>
      <c r="BK238" s="232">
        <f>ROUND(I238*H238,2)</f>
        <v>0</v>
      </c>
      <c r="BL238" s="16" t="s">
        <v>212</v>
      </c>
      <c r="BM238" s="231" t="s">
        <v>792</v>
      </c>
    </row>
    <row r="239" s="2" customFormat="1">
      <c r="A239" s="37"/>
      <c r="B239" s="38"/>
      <c r="C239" s="39"/>
      <c r="D239" s="233" t="s">
        <v>134</v>
      </c>
      <c r="E239" s="39"/>
      <c r="F239" s="234" t="s">
        <v>791</v>
      </c>
      <c r="G239" s="39"/>
      <c r="H239" s="39"/>
      <c r="I239" s="235"/>
      <c r="J239" s="39"/>
      <c r="K239" s="39"/>
      <c r="L239" s="43"/>
      <c r="M239" s="236"/>
      <c r="N239" s="237"/>
      <c r="O239" s="91"/>
      <c r="P239" s="91"/>
      <c r="Q239" s="91"/>
      <c r="R239" s="91"/>
      <c r="S239" s="91"/>
      <c r="T239" s="92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134</v>
      </c>
      <c r="AU239" s="16" t="s">
        <v>83</v>
      </c>
    </row>
    <row r="240" s="13" customFormat="1">
      <c r="A240" s="13"/>
      <c r="B240" s="238"/>
      <c r="C240" s="239"/>
      <c r="D240" s="233" t="s">
        <v>135</v>
      </c>
      <c r="E240" s="240" t="s">
        <v>1</v>
      </c>
      <c r="F240" s="241" t="s">
        <v>83</v>
      </c>
      <c r="G240" s="239"/>
      <c r="H240" s="242">
        <v>2</v>
      </c>
      <c r="I240" s="243"/>
      <c r="J240" s="239"/>
      <c r="K240" s="239"/>
      <c r="L240" s="244"/>
      <c r="M240" s="245"/>
      <c r="N240" s="246"/>
      <c r="O240" s="246"/>
      <c r="P240" s="246"/>
      <c r="Q240" s="246"/>
      <c r="R240" s="246"/>
      <c r="S240" s="246"/>
      <c r="T240" s="24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8" t="s">
        <v>135</v>
      </c>
      <c r="AU240" s="248" t="s">
        <v>83</v>
      </c>
      <c r="AV240" s="13" t="s">
        <v>83</v>
      </c>
      <c r="AW240" s="13" t="s">
        <v>30</v>
      </c>
      <c r="AX240" s="13" t="s">
        <v>81</v>
      </c>
      <c r="AY240" s="248" t="s">
        <v>126</v>
      </c>
    </row>
    <row r="241" s="2" customFormat="1" ht="24.15" customHeight="1">
      <c r="A241" s="37"/>
      <c r="B241" s="38"/>
      <c r="C241" s="219" t="s">
        <v>503</v>
      </c>
      <c r="D241" s="219" t="s">
        <v>128</v>
      </c>
      <c r="E241" s="220" t="s">
        <v>793</v>
      </c>
      <c r="F241" s="221" t="s">
        <v>794</v>
      </c>
      <c r="G241" s="222" t="s">
        <v>247</v>
      </c>
      <c r="H241" s="223">
        <v>6</v>
      </c>
      <c r="I241" s="224"/>
      <c r="J241" s="225">
        <f>ROUND(I241*H241,2)</f>
        <v>0</v>
      </c>
      <c r="K241" s="226"/>
      <c r="L241" s="43"/>
      <c r="M241" s="227" t="s">
        <v>1</v>
      </c>
      <c r="N241" s="228" t="s">
        <v>40</v>
      </c>
      <c r="O241" s="91"/>
      <c r="P241" s="229">
        <f>O241*H241</f>
        <v>0</v>
      </c>
      <c r="Q241" s="229">
        <v>0.00010000000000000001</v>
      </c>
      <c r="R241" s="229">
        <f>Q241*H241</f>
        <v>0.00060000000000000006</v>
      </c>
      <c r="S241" s="229">
        <v>0.070029999999999995</v>
      </c>
      <c r="T241" s="230">
        <f>S241*H241</f>
        <v>0.42018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1" t="s">
        <v>212</v>
      </c>
      <c r="AT241" s="231" t="s">
        <v>128</v>
      </c>
      <c r="AU241" s="231" t="s">
        <v>83</v>
      </c>
      <c r="AY241" s="16" t="s">
        <v>126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6" t="s">
        <v>132</v>
      </c>
      <c r="BK241" s="232">
        <f>ROUND(I241*H241,2)</f>
        <v>0</v>
      </c>
      <c r="BL241" s="16" t="s">
        <v>212</v>
      </c>
      <c r="BM241" s="231" t="s">
        <v>795</v>
      </c>
    </row>
    <row r="242" s="2" customFormat="1">
      <c r="A242" s="37"/>
      <c r="B242" s="38"/>
      <c r="C242" s="39"/>
      <c r="D242" s="233" t="s">
        <v>134</v>
      </c>
      <c r="E242" s="39"/>
      <c r="F242" s="234" t="s">
        <v>794</v>
      </c>
      <c r="G242" s="39"/>
      <c r="H242" s="39"/>
      <c r="I242" s="235"/>
      <c r="J242" s="39"/>
      <c r="K242" s="39"/>
      <c r="L242" s="43"/>
      <c r="M242" s="236"/>
      <c r="N242" s="237"/>
      <c r="O242" s="91"/>
      <c r="P242" s="91"/>
      <c r="Q242" s="91"/>
      <c r="R242" s="91"/>
      <c r="S242" s="91"/>
      <c r="T242" s="92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134</v>
      </c>
      <c r="AU242" s="16" t="s">
        <v>83</v>
      </c>
    </row>
    <row r="243" s="13" customFormat="1">
      <c r="A243" s="13"/>
      <c r="B243" s="238"/>
      <c r="C243" s="239"/>
      <c r="D243" s="233" t="s">
        <v>135</v>
      </c>
      <c r="E243" s="240" t="s">
        <v>1</v>
      </c>
      <c r="F243" s="241" t="s">
        <v>158</v>
      </c>
      <c r="G243" s="239"/>
      <c r="H243" s="242">
        <v>6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135</v>
      </c>
      <c r="AU243" s="248" t="s">
        <v>83</v>
      </c>
      <c r="AV243" s="13" t="s">
        <v>83</v>
      </c>
      <c r="AW243" s="13" t="s">
        <v>30</v>
      </c>
      <c r="AX243" s="13" t="s">
        <v>81</v>
      </c>
      <c r="AY243" s="248" t="s">
        <v>126</v>
      </c>
    </row>
    <row r="244" s="2" customFormat="1" ht="24.15" customHeight="1">
      <c r="A244" s="37"/>
      <c r="B244" s="38"/>
      <c r="C244" s="219" t="s">
        <v>508</v>
      </c>
      <c r="D244" s="219" t="s">
        <v>128</v>
      </c>
      <c r="E244" s="220" t="s">
        <v>796</v>
      </c>
      <c r="F244" s="221" t="s">
        <v>797</v>
      </c>
      <c r="G244" s="222" t="s">
        <v>247</v>
      </c>
      <c r="H244" s="223">
        <v>5</v>
      </c>
      <c r="I244" s="224"/>
      <c r="J244" s="225">
        <f>ROUND(I244*H244,2)</f>
        <v>0</v>
      </c>
      <c r="K244" s="226"/>
      <c r="L244" s="43"/>
      <c r="M244" s="227" t="s">
        <v>1</v>
      </c>
      <c r="N244" s="228" t="s">
        <v>40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1" t="s">
        <v>212</v>
      </c>
      <c r="AT244" s="231" t="s">
        <v>128</v>
      </c>
      <c r="AU244" s="231" t="s">
        <v>83</v>
      </c>
      <c r="AY244" s="16" t="s">
        <v>126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6" t="s">
        <v>132</v>
      </c>
      <c r="BK244" s="232">
        <f>ROUND(I244*H244,2)</f>
        <v>0</v>
      </c>
      <c r="BL244" s="16" t="s">
        <v>212</v>
      </c>
      <c r="BM244" s="231" t="s">
        <v>798</v>
      </c>
    </row>
    <row r="245" s="2" customFormat="1">
      <c r="A245" s="37"/>
      <c r="B245" s="38"/>
      <c r="C245" s="39"/>
      <c r="D245" s="233" t="s">
        <v>134</v>
      </c>
      <c r="E245" s="39"/>
      <c r="F245" s="234" t="s">
        <v>797</v>
      </c>
      <c r="G245" s="39"/>
      <c r="H245" s="39"/>
      <c r="I245" s="235"/>
      <c r="J245" s="39"/>
      <c r="K245" s="39"/>
      <c r="L245" s="43"/>
      <c r="M245" s="236"/>
      <c r="N245" s="237"/>
      <c r="O245" s="91"/>
      <c r="P245" s="91"/>
      <c r="Q245" s="91"/>
      <c r="R245" s="91"/>
      <c r="S245" s="91"/>
      <c r="T245" s="92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134</v>
      </c>
      <c r="AU245" s="16" t="s">
        <v>83</v>
      </c>
    </row>
    <row r="246" s="2" customFormat="1" ht="49.05" customHeight="1">
      <c r="A246" s="37"/>
      <c r="B246" s="38"/>
      <c r="C246" s="253" t="s">
        <v>512</v>
      </c>
      <c r="D246" s="253" t="s">
        <v>356</v>
      </c>
      <c r="E246" s="254" t="s">
        <v>799</v>
      </c>
      <c r="F246" s="255" t="s">
        <v>800</v>
      </c>
      <c r="G246" s="256" t="s">
        <v>247</v>
      </c>
      <c r="H246" s="257">
        <v>1</v>
      </c>
      <c r="I246" s="258"/>
      <c r="J246" s="259">
        <f>ROUND(I246*H246,2)</f>
        <v>0</v>
      </c>
      <c r="K246" s="260"/>
      <c r="L246" s="261"/>
      <c r="M246" s="262" t="s">
        <v>1</v>
      </c>
      <c r="N246" s="263" t="s">
        <v>40</v>
      </c>
      <c r="O246" s="91"/>
      <c r="P246" s="229">
        <f>O246*H246</f>
        <v>0</v>
      </c>
      <c r="Q246" s="229">
        <v>0.025020000000000001</v>
      </c>
      <c r="R246" s="229">
        <f>Q246*H246</f>
        <v>0.025020000000000001</v>
      </c>
      <c r="S246" s="229">
        <v>0</v>
      </c>
      <c r="T246" s="230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1" t="s">
        <v>299</v>
      </c>
      <c r="AT246" s="231" t="s">
        <v>356</v>
      </c>
      <c r="AU246" s="231" t="s">
        <v>83</v>
      </c>
      <c r="AY246" s="16" t="s">
        <v>126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6" t="s">
        <v>132</v>
      </c>
      <c r="BK246" s="232">
        <f>ROUND(I246*H246,2)</f>
        <v>0</v>
      </c>
      <c r="BL246" s="16" t="s">
        <v>212</v>
      </c>
      <c r="BM246" s="231" t="s">
        <v>801</v>
      </c>
    </row>
    <row r="247" s="2" customFormat="1">
      <c r="A247" s="37"/>
      <c r="B247" s="38"/>
      <c r="C247" s="39"/>
      <c r="D247" s="233" t="s">
        <v>134</v>
      </c>
      <c r="E247" s="39"/>
      <c r="F247" s="234" t="s">
        <v>800</v>
      </c>
      <c r="G247" s="39"/>
      <c r="H247" s="39"/>
      <c r="I247" s="235"/>
      <c r="J247" s="39"/>
      <c r="K247" s="39"/>
      <c r="L247" s="43"/>
      <c r="M247" s="236"/>
      <c r="N247" s="237"/>
      <c r="O247" s="91"/>
      <c r="P247" s="91"/>
      <c r="Q247" s="91"/>
      <c r="R247" s="91"/>
      <c r="S247" s="91"/>
      <c r="T247" s="92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134</v>
      </c>
      <c r="AU247" s="16" t="s">
        <v>83</v>
      </c>
    </row>
    <row r="248" s="2" customFormat="1" ht="49.05" customHeight="1">
      <c r="A248" s="37"/>
      <c r="B248" s="38"/>
      <c r="C248" s="253" t="s">
        <v>516</v>
      </c>
      <c r="D248" s="253" t="s">
        <v>356</v>
      </c>
      <c r="E248" s="254" t="s">
        <v>802</v>
      </c>
      <c r="F248" s="255" t="s">
        <v>803</v>
      </c>
      <c r="G248" s="256" t="s">
        <v>247</v>
      </c>
      <c r="H248" s="257">
        <v>2</v>
      </c>
      <c r="I248" s="258"/>
      <c r="J248" s="259">
        <f>ROUND(I248*H248,2)</f>
        <v>0</v>
      </c>
      <c r="K248" s="260"/>
      <c r="L248" s="261"/>
      <c r="M248" s="262" t="s">
        <v>1</v>
      </c>
      <c r="N248" s="263" t="s">
        <v>40</v>
      </c>
      <c r="O248" s="91"/>
      <c r="P248" s="229">
        <f>O248*H248</f>
        <v>0</v>
      </c>
      <c r="Q248" s="229">
        <v>0.080320000000000003</v>
      </c>
      <c r="R248" s="229">
        <f>Q248*H248</f>
        <v>0.16064000000000001</v>
      </c>
      <c r="S248" s="229">
        <v>0</v>
      </c>
      <c r="T248" s="230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1" t="s">
        <v>299</v>
      </c>
      <c r="AT248" s="231" t="s">
        <v>356</v>
      </c>
      <c r="AU248" s="231" t="s">
        <v>83</v>
      </c>
      <c r="AY248" s="16" t="s">
        <v>126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6" t="s">
        <v>132</v>
      </c>
      <c r="BK248" s="232">
        <f>ROUND(I248*H248,2)</f>
        <v>0</v>
      </c>
      <c r="BL248" s="16" t="s">
        <v>212</v>
      </c>
      <c r="BM248" s="231" t="s">
        <v>804</v>
      </c>
    </row>
    <row r="249" s="2" customFormat="1">
      <c r="A249" s="37"/>
      <c r="B249" s="38"/>
      <c r="C249" s="39"/>
      <c r="D249" s="233" t="s">
        <v>134</v>
      </c>
      <c r="E249" s="39"/>
      <c r="F249" s="234" t="s">
        <v>803</v>
      </c>
      <c r="G249" s="39"/>
      <c r="H249" s="39"/>
      <c r="I249" s="235"/>
      <c r="J249" s="39"/>
      <c r="K249" s="39"/>
      <c r="L249" s="43"/>
      <c r="M249" s="236"/>
      <c r="N249" s="237"/>
      <c r="O249" s="91"/>
      <c r="P249" s="91"/>
      <c r="Q249" s="91"/>
      <c r="R249" s="91"/>
      <c r="S249" s="91"/>
      <c r="T249" s="92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134</v>
      </c>
      <c r="AU249" s="16" t="s">
        <v>83</v>
      </c>
    </row>
    <row r="250" s="13" customFormat="1">
      <c r="A250" s="13"/>
      <c r="B250" s="238"/>
      <c r="C250" s="239"/>
      <c r="D250" s="233" t="s">
        <v>135</v>
      </c>
      <c r="E250" s="240" t="s">
        <v>1</v>
      </c>
      <c r="F250" s="241" t="s">
        <v>83</v>
      </c>
      <c r="G250" s="239"/>
      <c r="H250" s="242">
        <v>2</v>
      </c>
      <c r="I250" s="243"/>
      <c r="J250" s="239"/>
      <c r="K250" s="239"/>
      <c r="L250" s="244"/>
      <c r="M250" s="245"/>
      <c r="N250" s="246"/>
      <c r="O250" s="246"/>
      <c r="P250" s="246"/>
      <c r="Q250" s="246"/>
      <c r="R250" s="246"/>
      <c r="S250" s="246"/>
      <c r="T250" s="24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8" t="s">
        <v>135</v>
      </c>
      <c r="AU250" s="248" t="s">
        <v>83</v>
      </c>
      <c r="AV250" s="13" t="s">
        <v>83</v>
      </c>
      <c r="AW250" s="13" t="s">
        <v>30</v>
      </c>
      <c r="AX250" s="13" t="s">
        <v>81</v>
      </c>
      <c r="AY250" s="248" t="s">
        <v>126</v>
      </c>
    </row>
    <row r="251" s="2" customFormat="1" ht="49.05" customHeight="1">
      <c r="A251" s="37"/>
      <c r="B251" s="38"/>
      <c r="C251" s="253" t="s">
        <v>384</v>
      </c>
      <c r="D251" s="253" t="s">
        <v>356</v>
      </c>
      <c r="E251" s="254" t="s">
        <v>805</v>
      </c>
      <c r="F251" s="255" t="s">
        <v>806</v>
      </c>
      <c r="G251" s="256" t="s">
        <v>247</v>
      </c>
      <c r="H251" s="257">
        <v>2</v>
      </c>
      <c r="I251" s="258"/>
      <c r="J251" s="259">
        <f>ROUND(I251*H251,2)</f>
        <v>0</v>
      </c>
      <c r="K251" s="260"/>
      <c r="L251" s="261"/>
      <c r="M251" s="262" t="s">
        <v>1</v>
      </c>
      <c r="N251" s="263" t="s">
        <v>40</v>
      </c>
      <c r="O251" s="91"/>
      <c r="P251" s="229">
        <f>O251*H251</f>
        <v>0</v>
      </c>
      <c r="Q251" s="229">
        <v>0.1149</v>
      </c>
      <c r="R251" s="229">
        <f>Q251*H251</f>
        <v>0.2298</v>
      </c>
      <c r="S251" s="229">
        <v>0</v>
      </c>
      <c r="T251" s="230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1" t="s">
        <v>299</v>
      </c>
      <c r="AT251" s="231" t="s">
        <v>356</v>
      </c>
      <c r="AU251" s="231" t="s">
        <v>83</v>
      </c>
      <c r="AY251" s="16" t="s">
        <v>126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6" t="s">
        <v>132</v>
      </c>
      <c r="BK251" s="232">
        <f>ROUND(I251*H251,2)</f>
        <v>0</v>
      </c>
      <c r="BL251" s="16" t="s">
        <v>212</v>
      </c>
      <c r="BM251" s="231" t="s">
        <v>807</v>
      </c>
    </row>
    <row r="252" s="2" customFormat="1">
      <c r="A252" s="37"/>
      <c r="B252" s="38"/>
      <c r="C252" s="39"/>
      <c r="D252" s="233" t="s">
        <v>134</v>
      </c>
      <c r="E252" s="39"/>
      <c r="F252" s="234" t="s">
        <v>806</v>
      </c>
      <c r="G252" s="39"/>
      <c r="H252" s="39"/>
      <c r="I252" s="235"/>
      <c r="J252" s="39"/>
      <c r="K252" s="39"/>
      <c r="L252" s="43"/>
      <c r="M252" s="236"/>
      <c r="N252" s="237"/>
      <c r="O252" s="91"/>
      <c r="P252" s="91"/>
      <c r="Q252" s="91"/>
      <c r="R252" s="91"/>
      <c r="S252" s="91"/>
      <c r="T252" s="92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134</v>
      </c>
      <c r="AU252" s="16" t="s">
        <v>83</v>
      </c>
    </row>
    <row r="253" s="13" customFormat="1">
      <c r="A253" s="13"/>
      <c r="B253" s="238"/>
      <c r="C253" s="239"/>
      <c r="D253" s="233" t="s">
        <v>135</v>
      </c>
      <c r="E253" s="240" t="s">
        <v>1</v>
      </c>
      <c r="F253" s="241" t="s">
        <v>83</v>
      </c>
      <c r="G253" s="239"/>
      <c r="H253" s="242">
        <v>2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135</v>
      </c>
      <c r="AU253" s="248" t="s">
        <v>83</v>
      </c>
      <c r="AV253" s="13" t="s">
        <v>83</v>
      </c>
      <c r="AW253" s="13" t="s">
        <v>30</v>
      </c>
      <c r="AX253" s="13" t="s">
        <v>81</v>
      </c>
      <c r="AY253" s="248" t="s">
        <v>126</v>
      </c>
    </row>
    <row r="254" s="2" customFormat="1" ht="24.15" customHeight="1">
      <c r="A254" s="37"/>
      <c r="B254" s="38"/>
      <c r="C254" s="219" t="s">
        <v>523</v>
      </c>
      <c r="D254" s="219" t="s">
        <v>128</v>
      </c>
      <c r="E254" s="220" t="s">
        <v>808</v>
      </c>
      <c r="F254" s="221" t="s">
        <v>809</v>
      </c>
      <c r="G254" s="222" t="s">
        <v>247</v>
      </c>
      <c r="H254" s="223">
        <v>2</v>
      </c>
      <c r="I254" s="224"/>
      <c r="J254" s="225">
        <f>ROUND(I254*H254,2)</f>
        <v>0</v>
      </c>
      <c r="K254" s="226"/>
      <c r="L254" s="43"/>
      <c r="M254" s="227" t="s">
        <v>1</v>
      </c>
      <c r="N254" s="228" t="s">
        <v>40</v>
      </c>
      <c r="O254" s="91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1" t="s">
        <v>212</v>
      </c>
      <c r="AT254" s="231" t="s">
        <v>128</v>
      </c>
      <c r="AU254" s="231" t="s">
        <v>83</v>
      </c>
      <c r="AY254" s="16" t="s">
        <v>126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6" t="s">
        <v>132</v>
      </c>
      <c r="BK254" s="232">
        <f>ROUND(I254*H254,2)</f>
        <v>0</v>
      </c>
      <c r="BL254" s="16" t="s">
        <v>212</v>
      </c>
      <c r="BM254" s="231" t="s">
        <v>810</v>
      </c>
    </row>
    <row r="255" s="2" customFormat="1">
      <c r="A255" s="37"/>
      <c r="B255" s="38"/>
      <c r="C255" s="39"/>
      <c r="D255" s="233" t="s">
        <v>134</v>
      </c>
      <c r="E255" s="39"/>
      <c r="F255" s="234" t="s">
        <v>809</v>
      </c>
      <c r="G255" s="39"/>
      <c r="H255" s="39"/>
      <c r="I255" s="235"/>
      <c r="J255" s="39"/>
      <c r="K255" s="39"/>
      <c r="L255" s="43"/>
      <c r="M255" s="236"/>
      <c r="N255" s="237"/>
      <c r="O255" s="91"/>
      <c r="P255" s="91"/>
      <c r="Q255" s="91"/>
      <c r="R255" s="91"/>
      <c r="S255" s="91"/>
      <c r="T255" s="92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134</v>
      </c>
      <c r="AU255" s="16" t="s">
        <v>83</v>
      </c>
    </row>
    <row r="256" s="13" customFormat="1">
      <c r="A256" s="13"/>
      <c r="B256" s="238"/>
      <c r="C256" s="239"/>
      <c r="D256" s="233" t="s">
        <v>135</v>
      </c>
      <c r="E256" s="240" t="s">
        <v>1</v>
      </c>
      <c r="F256" s="241" t="s">
        <v>83</v>
      </c>
      <c r="G256" s="239"/>
      <c r="H256" s="242">
        <v>2</v>
      </c>
      <c r="I256" s="243"/>
      <c r="J256" s="239"/>
      <c r="K256" s="239"/>
      <c r="L256" s="244"/>
      <c r="M256" s="245"/>
      <c r="N256" s="246"/>
      <c r="O256" s="246"/>
      <c r="P256" s="246"/>
      <c r="Q256" s="246"/>
      <c r="R256" s="246"/>
      <c r="S256" s="246"/>
      <c r="T256" s="24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8" t="s">
        <v>135</v>
      </c>
      <c r="AU256" s="248" t="s">
        <v>83</v>
      </c>
      <c r="AV256" s="13" t="s">
        <v>83</v>
      </c>
      <c r="AW256" s="13" t="s">
        <v>30</v>
      </c>
      <c r="AX256" s="13" t="s">
        <v>81</v>
      </c>
      <c r="AY256" s="248" t="s">
        <v>126</v>
      </c>
    </row>
    <row r="257" s="2" customFormat="1" ht="49.05" customHeight="1">
      <c r="A257" s="37"/>
      <c r="B257" s="38"/>
      <c r="C257" s="253" t="s">
        <v>527</v>
      </c>
      <c r="D257" s="253" t="s">
        <v>356</v>
      </c>
      <c r="E257" s="254" t="s">
        <v>811</v>
      </c>
      <c r="F257" s="255" t="s">
        <v>812</v>
      </c>
      <c r="G257" s="256" t="s">
        <v>247</v>
      </c>
      <c r="H257" s="257">
        <v>2</v>
      </c>
      <c r="I257" s="258"/>
      <c r="J257" s="259">
        <f>ROUND(I257*H257,2)</f>
        <v>0</v>
      </c>
      <c r="K257" s="260"/>
      <c r="L257" s="261"/>
      <c r="M257" s="262" t="s">
        <v>1</v>
      </c>
      <c r="N257" s="263" t="s">
        <v>40</v>
      </c>
      <c r="O257" s="91"/>
      <c r="P257" s="229">
        <f>O257*H257</f>
        <v>0</v>
      </c>
      <c r="Q257" s="229">
        <v>0.1149</v>
      </c>
      <c r="R257" s="229">
        <f>Q257*H257</f>
        <v>0.2298</v>
      </c>
      <c r="S257" s="229">
        <v>0</v>
      </c>
      <c r="T257" s="230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1" t="s">
        <v>299</v>
      </c>
      <c r="AT257" s="231" t="s">
        <v>356</v>
      </c>
      <c r="AU257" s="231" t="s">
        <v>83</v>
      </c>
      <c r="AY257" s="16" t="s">
        <v>126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6" t="s">
        <v>132</v>
      </c>
      <c r="BK257" s="232">
        <f>ROUND(I257*H257,2)</f>
        <v>0</v>
      </c>
      <c r="BL257" s="16" t="s">
        <v>212</v>
      </c>
      <c r="BM257" s="231" t="s">
        <v>813</v>
      </c>
    </row>
    <row r="258" s="2" customFormat="1">
      <c r="A258" s="37"/>
      <c r="B258" s="38"/>
      <c r="C258" s="39"/>
      <c r="D258" s="233" t="s">
        <v>134</v>
      </c>
      <c r="E258" s="39"/>
      <c r="F258" s="234" t="s">
        <v>812</v>
      </c>
      <c r="G258" s="39"/>
      <c r="H258" s="39"/>
      <c r="I258" s="235"/>
      <c r="J258" s="39"/>
      <c r="K258" s="39"/>
      <c r="L258" s="43"/>
      <c r="M258" s="236"/>
      <c r="N258" s="237"/>
      <c r="O258" s="91"/>
      <c r="P258" s="91"/>
      <c r="Q258" s="91"/>
      <c r="R258" s="91"/>
      <c r="S258" s="91"/>
      <c r="T258" s="92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134</v>
      </c>
      <c r="AU258" s="16" t="s">
        <v>83</v>
      </c>
    </row>
    <row r="259" s="2" customFormat="1" ht="24.15" customHeight="1">
      <c r="A259" s="37"/>
      <c r="B259" s="38"/>
      <c r="C259" s="219" t="s">
        <v>531</v>
      </c>
      <c r="D259" s="219" t="s">
        <v>128</v>
      </c>
      <c r="E259" s="220" t="s">
        <v>814</v>
      </c>
      <c r="F259" s="221" t="s">
        <v>815</v>
      </c>
      <c r="G259" s="222" t="s">
        <v>247</v>
      </c>
      <c r="H259" s="223">
        <v>1</v>
      </c>
      <c r="I259" s="224"/>
      <c r="J259" s="225">
        <f>ROUND(I259*H259,2)</f>
        <v>0</v>
      </c>
      <c r="K259" s="226"/>
      <c r="L259" s="43"/>
      <c r="M259" s="227" t="s">
        <v>1</v>
      </c>
      <c r="N259" s="228" t="s">
        <v>40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1" t="s">
        <v>212</v>
      </c>
      <c r="AT259" s="231" t="s">
        <v>128</v>
      </c>
      <c r="AU259" s="231" t="s">
        <v>83</v>
      </c>
      <c r="AY259" s="16" t="s">
        <v>126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6" t="s">
        <v>132</v>
      </c>
      <c r="BK259" s="232">
        <f>ROUND(I259*H259,2)</f>
        <v>0</v>
      </c>
      <c r="BL259" s="16" t="s">
        <v>212</v>
      </c>
      <c r="BM259" s="231" t="s">
        <v>816</v>
      </c>
    </row>
    <row r="260" s="2" customFormat="1">
      <c r="A260" s="37"/>
      <c r="B260" s="38"/>
      <c r="C260" s="39"/>
      <c r="D260" s="233" t="s">
        <v>134</v>
      </c>
      <c r="E260" s="39"/>
      <c r="F260" s="234" t="s">
        <v>815</v>
      </c>
      <c r="G260" s="39"/>
      <c r="H260" s="39"/>
      <c r="I260" s="235"/>
      <c r="J260" s="39"/>
      <c r="K260" s="39"/>
      <c r="L260" s="43"/>
      <c r="M260" s="236"/>
      <c r="N260" s="237"/>
      <c r="O260" s="91"/>
      <c r="P260" s="91"/>
      <c r="Q260" s="91"/>
      <c r="R260" s="91"/>
      <c r="S260" s="91"/>
      <c r="T260" s="92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134</v>
      </c>
      <c r="AU260" s="16" t="s">
        <v>83</v>
      </c>
    </row>
    <row r="261" s="13" customFormat="1">
      <c r="A261" s="13"/>
      <c r="B261" s="238"/>
      <c r="C261" s="239"/>
      <c r="D261" s="233" t="s">
        <v>135</v>
      </c>
      <c r="E261" s="240" t="s">
        <v>1</v>
      </c>
      <c r="F261" s="241" t="s">
        <v>81</v>
      </c>
      <c r="G261" s="239"/>
      <c r="H261" s="242">
        <v>1</v>
      </c>
      <c r="I261" s="243"/>
      <c r="J261" s="239"/>
      <c r="K261" s="239"/>
      <c r="L261" s="244"/>
      <c r="M261" s="245"/>
      <c r="N261" s="246"/>
      <c r="O261" s="246"/>
      <c r="P261" s="246"/>
      <c r="Q261" s="246"/>
      <c r="R261" s="246"/>
      <c r="S261" s="246"/>
      <c r="T261" s="24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8" t="s">
        <v>135</v>
      </c>
      <c r="AU261" s="248" t="s">
        <v>83</v>
      </c>
      <c r="AV261" s="13" t="s">
        <v>83</v>
      </c>
      <c r="AW261" s="13" t="s">
        <v>30</v>
      </c>
      <c r="AX261" s="13" t="s">
        <v>81</v>
      </c>
      <c r="AY261" s="248" t="s">
        <v>126</v>
      </c>
    </row>
    <row r="262" s="2" customFormat="1" ht="49.05" customHeight="1">
      <c r="A262" s="37"/>
      <c r="B262" s="38"/>
      <c r="C262" s="253" t="s">
        <v>535</v>
      </c>
      <c r="D262" s="253" t="s">
        <v>356</v>
      </c>
      <c r="E262" s="254" t="s">
        <v>817</v>
      </c>
      <c r="F262" s="255" t="s">
        <v>818</v>
      </c>
      <c r="G262" s="256" t="s">
        <v>247</v>
      </c>
      <c r="H262" s="257">
        <v>1</v>
      </c>
      <c r="I262" s="258"/>
      <c r="J262" s="259">
        <f>ROUND(I262*H262,2)</f>
        <v>0</v>
      </c>
      <c r="K262" s="260"/>
      <c r="L262" s="261"/>
      <c r="M262" s="262" t="s">
        <v>1</v>
      </c>
      <c r="N262" s="263" t="s">
        <v>40</v>
      </c>
      <c r="O262" s="91"/>
      <c r="P262" s="229">
        <f>O262*H262</f>
        <v>0</v>
      </c>
      <c r="Q262" s="229">
        <v>0.080320000000000003</v>
      </c>
      <c r="R262" s="229">
        <f>Q262*H262</f>
        <v>0.080320000000000003</v>
      </c>
      <c r="S262" s="229">
        <v>0</v>
      </c>
      <c r="T262" s="230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1" t="s">
        <v>299</v>
      </c>
      <c r="AT262" s="231" t="s">
        <v>356</v>
      </c>
      <c r="AU262" s="231" t="s">
        <v>83</v>
      </c>
      <c r="AY262" s="16" t="s">
        <v>126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6" t="s">
        <v>132</v>
      </c>
      <c r="BK262" s="232">
        <f>ROUND(I262*H262,2)</f>
        <v>0</v>
      </c>
      <c r="BL262" s="16" t="s">
        <v>212</v>
      </c>
      <c r="BM262" s="231" t="s">
        <v>819</v>
      </c>
    </row>
    <row r="263" s="2" customFormat="1">
      <c r="A263" s="37"/>
      <c r="B263" s="38"/>
      <c r="C263" s="39"/>
      <c r="D263" s="233" t="s">
        <v>134</v>
      </c>
      <c r="E263" s="39"/>
      <c r="F263" s="234" t="s">
        <v>818</v>
      </c>
      <c r="G263" s="39"/>
      <c r="H263" s="39"/>
      <c r="I263" s="235"/>
      <c r="J263" s="39"/>
      <c r="K263" s="39"/>
      <c r="L263" s="43"/>
      <c r="M263" s="236"/>
      <c r="N263" s="237"/>
      <c r="O263" s="91"/>
      <c r="P263" s="91"/>
      <c r="Q263" s="91"/>
      <c r="R263" s="91"/>
      <c r="S263" s="91"/>
      <c r="T263" s="92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134</v>
      </c>
      <c r="AU263" s="16" t="s">
        <v>83</v>
      </c>
    </row>
    <row r="264" s="2" customFormat="1" ht="24.15" customHeight="1">
      <c r="A264" s="37"/>
      <c r="B264" s="38"/>
      <c r="C264" s="219" t="s">
        <v>539</v>
      </c>
      <c r="D264" s="219" t="s">
        <v>128</v>
      </c>
      <c r="E264" s="220" t="s">
        <v>820</v>
      </c>
      <c r="F264" s="221" t="s">
        <v>821</v>
      </c>
      <c r="G264" s="222" t="s">
        <v>247</v>
      </c>
      <c r="H264" s="223">
        <v>3</v>
      </c>
      <c r="I264" s="224"/>
      <c r="J264" s="225">
        <f>ROUND(I264*H264,2)</f>
        <v>0</v>
      </c>
      <c r="K264" s="226"/>
      <c r="L264" s="43"/>
      <c r="M264" s="227" t="s">
        <v>1</v>
      </c>
      <c r="N264" s="228" t="s">
        <v>40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1" t="s">
        <v>212</v>
      </c>
      <c r="AT264" s="231" t="s">
        <v>128</v>
      </c>
      <c r="AU264" s="231" t="s">
        <v>83</v>
      </c>
      <c r="AY264" s="16" t="s">
        <v>126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6" t="s">
        <v>132</v>
      </c>
      <c r="BK264" s="232">
        <f>ROUND(I264*H264,2)</f>
        <v>0</v>
      </c>
      <c r="BL264" s="16" t="s">
        <v>212</v>
      </c>
      <c r="BM264" s="231" t="s">
        <v>822</v>
      </c>
    </row>
    <row r="265" s="2" customFormat="1">
      <c r="A265" s="37"/>
      <c r="B265" s="38"/>
      <c r="C265" s="39"/>
      <c r="D265" s="233" t="s">
        <v>134</v>
      </c>
      <c r="E265" s="39"/>
      <c r="F265" s="234" t="s">
        <v>821</v>
      </c>
      <c r="G265" s="39"/>
      <c r="H265" s="39"/>
      <c r="I265" s="235"/>
      <c r="J265" s="39"/>
      <c r="K265" s="39"/>
      <c r="L265" s="43"/>
      <c r="M265" s="236"/>
      <c r="N265" s="237"/>
      <c r="O265" s="91"/>
      <c r="P265" s="91"/>
      <c r="Q265" s="91"/>
      <c r="R265" s="91"/>
      <c r="S265" s="91"/>
      <c r="T265" s="92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134</v>
      </c>
      <c r="AU265" s="16" t="s">
        <v>83</v>
      </c>
    </row>
    <row r="266" s="13" customFormat="1">
      <c r="A266" s="13"/>
      <c r="B266" s="238"/>
      <c r="C266" s="239"/>
      <c r="D266" s="233" t="s">
        <v>135</v>
      </c>
      <c r="E266" s="240" t="s">
        <v>1</v>
      </c>
      <c r="F266" s="241" t="s">
        <v>141</v>
      </c>
      <c r="G266" s="239"/>
      <c r="H266" s="242">
        <v>3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135</v>
      </c>
      <c r="AU266" s="248" t="s">
        <v>83</v>
      </c>
      <c r="AV266" s="13" t="s">
        <v>83</v>
      </c>
      <c r="AW266" s="13" t="s">
        <v>30</v>
      </c>
      <c r="AX266" s="13" t="s">
        <v>81</v>
      </c>
      <c r="AY266" s="248" t="s">
        <v>126</v>
      </c>
    </row>
    <row r="267" s="2" customFormat="1" ht="49.05" customHeight="1">
      <c r="A267" s="37"/>
      <c r="B267" s="38"/>
      <c r="C267" s="253" t="s">
        <v>543</v>
      </c>
      <c r="D267" s="253" t="s">
        <v>356</v>
      </c>
      <c r="E267" s="254" t="s">
        <v>823</v>
      </c>
      <c r="F267" s="255" t="s">
        <v>824</v>
      </c>
      <c r="G267" s="256" t="s">
        <v>247</v>
      </c>
      <c r="H267" s="257">
        <v>2</v>
      </c>
      <c r="I267" s="258"/>
      <c r="J267" s="259">
        <f>ROUND(I267*H267,2)</f>
        <v>0</v>
      </c>
      <c r="K267" s="260"/>
      <c r="L267" s="261"/>
      <c r="M267" s="262" t="s">
        <v>1</v>
      </c>
      <c r="N267" s="263" t="s">
        <v>40</v>
      </c>
      <c r="O267" s="91"/>
      <c r="P267" s="229">
        <f>O267*H267</f>
        <v>0</v>
      </c>
      <c r="Q267" s="229">
        <v>0.025020000000000001</v>
      </c>
      <c r="R267" s="229">
        <f>Q267*H267</f>
        <v>0.050040000000000001</v>
      </c>
      <c r="S267" s="229">
        <v>0</v>
      </c>
      <c r="T267" s="230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1" t="s">
        <v>299</v>
      </c>
      <c r="AT267" s="231" t="s">
        <v>356</v>
      </c>
      <c r="AU267" s="231" t="s">
        <v>83</v>
      </c>
      <c r="AY267" s="16" t="s">
        <v>126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6" t="s">
        <v>132</v>
      </c>
      <c r="BK267" s="232">
        <f>ROUND(I267*H267,2)</f>
        <v>0</v>
      </c>
      <c r="BL267" s="16" t="s">
        <v>212</v>
      </c>
      <c r="BM267" s="231" t="s">
        <v>825</v>
      </c>
    </row>
    <row r="268" s="2" customFormat="1">
      <c r="A268" s="37"/>
      <c r="B268" s="38"/>
      <c r="C268" s="39"/>
      <c r="D268" s="233" t="s">
        <v>134</v>
      </c>
      <c r="E268" s="39"/>
      <c r="F268" s="234" t="s">
        <v>824</v>
      </c>
      <c r="G268" s="39"/>
      <c r="H268" s="39"/>
      <c r="I268" s="235"/>
      <c r="J268" s="39"/>
      <c r="K268" s="39"/>
      <c r="L268" s="43"/>
      <c r="M268" s="236"/>
      <c r="N268" s="237"/>
      <c r="O268" s="91"/>
      <c r="P268" s="91"/>
      <c r="Q268" s="91"/>
      <c r="R268" s="91"/>
      <c r="S268" s="91"/>
      <c r="T268" s="92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134</v>
      </c>
      <c r="AU268" s="16" t="s">
        <v>83</v>
      </c>
    </row>
    <row r="269" s="2" customFormat="1" ht="49.05" customHeight="1">
      <c r="A269" s="37"/>
      <c r="B269" s="38"/>
      <c r="C269" s="253" t="s">
        <v>547</v>
      </c>
      <c r="D269" s="253" t="s">
        <v>356</v>
      </c>
      <c r="E269" s="254" t="s">
        <v>826</v>
      </c>
      <c r="F269" s="255" t="s">
        <v>827</v>
      </c>
      <c r="G269" s="256" t="s">
        <v>247</v>
      </c>
      <c r="H269" s="257">
        <v>1</v>
      </c>
      <c r="I269" s="258"/>
      <c r="J269" s="259">
        <f>ROUND(I269*H269,2)</f>
        <v>0</v>
      </c>
      <c r="K269" s="260"/>
      <c r="L269" s="261"/>
      <c r="M269" s="262" t="s">
        <v>1</v>
      </c>
      <c r="N269" s="263" t="s">
        <v>40</v>
      </c>
      <c r="O269" s="91"/>
      <c r="P269" s="229">
        <f>O269*H269</f>
        <v>0</v>
      </c>
      <c r="Q269" s="229">
        <v>0.075499999999999998</v>
      </c>
      <c r="R269" s="229">
        <f>Q269*H269</f>
        <v>0.075499999999999998</v>
      </c>
      <c r="S269" s="229">
        <v>0</v>
      </c>
      <c r="T269" s="230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1" t="s">
        <v>299</v>
      </c>
      <c r="AT269" s="231" t="s">
        <v>356</v>
      </c>
      <c r="AU269" s="231" t="s">
        <v>83</v>
      </c>
      <c r="AY269" s="16" t="s">
        <v>126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6" t="s">
        <v>132</v>
      </c>
      <c r="BK269" s="232">
        <f>ROUND(I269*H269,2)</f>
        <v>0</v>
      </c>
      <c r="BL269" s="16" t="s">
        <v>212</v>
      </c>
      <c r="BM269" s="231" t="s">
        <v>828</v>
      </c>
    </row>
    <row r="270" s="2" customFormat="1">
      <c r="A270" s="37"/>
      <c r="B270" s="38"/>
      <c r="C270" s="39"/>
      <c r="D270" s="233" t="s">
        <v>134</v>
      </c>
      <c r="E270" s="39"/>
      <c r="F270" s="234" t="s">
        <v>827</v>
      </c>
      <c r="G270" s="39"/>
      <c r="H270" s="39"/>
      <c r="I270" s="235"/>
      <c r="J270" s="39"/>
      <c r="K270" s="39"/>
      <c r="L270" s="43"/>
      <c r="M270" s="236"/>
      <c r="N270" s="237"/>
      <c r="O270" s="91"/>
      <c r="P270" s="91"/>
      <c r="Q270" s="91"/>
      <c r="R270" s="91"/>
      <c r="S270" s="91"/>
      <c r="T270" s="92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134</v>
      </c>
      <c r="AU270" s="16" t="s">
        <v>83</v>
      </c>
    </row>
    <row r="271" s="2" customFormat="1" ht="24.15" customHeight="1">
      <c r="A271" s="37"/>
      <c r="B271" s="38"/>
      <c r="C271" s="219" t="s">
        <v>551</v>
      </c>
      <c r="D271" s="219" t="s">
        <v>128</v>
      </c>
      <c r="E271" s="220" t="s">
        <v>829</v>
      </c>
      <c r="F271" s="221" t="s">
        <v>830</v>
      </c>
      <c r="G271" s="222" t="s">
        <v>247</v>
      </c>
      <c r="H271" s="223">
        <v>4</v>
      </c>
      <c r="I271" s="224"/>
      <c r="J271" s="225">
        <f>ROUND(I271*H271,2)</f>
        <v>0</v>
      </c>
      <c r="K271" s="226"/>
      <c r="L271" s="43"/>
      <c r="M271" s="227" t="s">
        <v>1</v>
      </c>
      <c r="N271" s="228" t="s">
        <v>40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1" t="s">
        <v>212</v>
      </c>
      <c r="AT271" s="231" t="s">
        <v>128</v>
      </c>
      <c r="AU271" s="231" t="s">
        <v>83</v>
      </c>
      <c r="AY271" s="16" t="s">
        <v>126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6" t="s">
        <v>132</v>
      </c>
      <c r="BK271" s="232">
        <f>ROUND(I271*H271,2)</f>
        <v>0</v>
      </c>
      <c r="BL271" s="16" t="s">
        <v>212</v>
      </c>
      <c r="BM271" s="231" t="s">
        <v>831</v>
      </c>
    </row>
    <row r="272" s="2" customFormat="1">
      <c r="A272" s="37"/>
      <c r="B272" s="38"/>
      <c r="C272" s="39"/>
      <c r="D272" s="233" t="s">
        <v>134</v>
      </c>
      <c r="E272" s="39"/>
      <c r="F272" s="234" t="s">
        <v>830</v>
      </c>
      <c r="G272" s="39"/>
      <c r="H272" s="39"/>
      <c r="I272" s="235"/>
      <c r="J272" s="39"/>
      <c r="K272" s="39"/>
      <c r="L272" s="43"/>
      <c r="M272" s="236"/>
      <c r="N272" s="237"/>
      <c r="O272" s="91"/>
      <c r="P272" s="91"/>
      <c r="Q272" s="91"/>
      <c r="R272" s="91"/>
      <c r="S272" s="91"/>
      <c r="T272" s="92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134</v>
      </c>
      <c r="AU272" s="16" t="s">
        <v>83</v>
      </c>
    </row>
    <row r="273" s="13" customFormat="1">
      <c r="A273" s="13"/>
      <c r="B273" s="238"/>
      <c r="C273" s="239"/>
      <c r="D273" s="233" t="s">
        <v>135</v>
      </c>
      <c r="E273" s="240" t="s">
        <v>1</v>
      </c>
      <c r="F273" s="241" t="s">
        <v>132</v>
      </c>
      <c r="G273" s="239"/>
      <c r="H273" s="242">
        <v>4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8" t="s">
        <v>135</v>
      </c>
      <c r="AU273" s="248" t="s">
        <v>83</v>
      </c>
      <c r="AV273" s="13" t="s">
        <v>83</v>
      </c>
      <c r="AW273" s="13" t="s">
        <v>30</v>
      </c>
      <c r="AX273" s="13" t="s">
        <v>81</v>
      </c>
      <c r="AY273" s="248" t="s">
        <v>126</v>
      </c>
    </row>
    <row r="274" s="2" customFormat="1" ht="49.05" customHeight="1">
      <c r="A274" s="37"/>
      <c r="B274" s="38"/>
      <c r="C274" s="253" t="s">
        <v>555</v>
      </c>
      <c r="D274" s="253" t="s">
        <v>356</v>
      </c>
      <c r="E274" s="254" t="s">
        <v>832</v>
      </c>
      <c r="F274" s="255" t="s">
        <v>833</v>
      </c>
      <c r="G274" s="256" t="s">
        <v>247</v>
      </c>
      <c r="H274" s="257">
        <v>1</v>
      </c>
      <c r="I274" s="258"/>
      <c r="J274" s="259">
        <f>ROUND(I274*H274,2)</f>
        <v>0</v>
      </c>
      <c r="K274" s="260"/>
      <c r="L274" s="261"/>
      <c r="M274" s="262" t="s">
        <v>1</v>
      </c>
      <c r="N274" s="263" t="s">
        <v>40</v>
      </c>
      <c r="O274" s="91"/>
      <c r="P274" s="229">
        <f>O274*H274</f>
        <v>0</v>
      </c>
      <c r="Q274" s="229">
        <v>0.050709999999999998</v>
      </c>
      <c r="R274" s="229">
        <f>Q274*H274</f>
        <v>0.050709999999999998</v>
      </c>
      <c r="S274" s="229">
        <v>0</v>
      </c>
      <c r="T274" s="230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1" t="s">
        <v>299</v>
      </c>
      <c r="AT274" s="231" t="s">
        <v>356</v>
      </c>
      <c r="AU274" s="231" t="s">
        <v>83</v>
      </c>
      <c r="AY274" s="16" t="s">
        <v>126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6" t="s">
        <v>132</v>
      </c>
      <c r="BK274" s="232">
        <f>ROUND(I274*H274,2)</f>
        <v>0</v>
      </c>
      <c r="BL274" s="16" t="s">
        <v>212</v>
      </c>
      <c r="BM274" s="231" t="s">
        <v>834</v>
      </c>
    </row>
    <row r="275" s="2" customFormat="1">
      <c r="A275" s="37"/>
      <c r="B275" s="38"/>
      <c r="C275" s="39"/>
      <c r="D275" s="233" t="s">
        <v>134</v>
      </c>
      <c r="E275" s="39"/>
      <c r="F275" s="234" t="s">
        <v>833</v>
      </c>
      <c r="G275" s="39"/>
      <c r="H275" s="39"/>
      <c r="I275" s="235"/>
      <c r="J275" s="39"/>
      <c r="K275" s="39"/>
      <c r="L275" s="43"/>
      <c r="M275" s="236"/>
      <c r="N275" s="237"/>
      <c r="O275" s="91"/>
      <c r="P275" s="91"/>
      <c r="Q275" s="91"/>
      <c r="R275" s="91"/>
      <c r="S275" s="91"/>
      <c r="T275" s="92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134</v>
      </c>
      <c r="AU275" s="16" t="s">
        <v>83</v>
      </c>
    </row>
    <row r="276" s="2" customFormat="1" ht="49.05" customHeight="1">
      <c r="A276" s="37"/>
      <c r="B276" s="38"/>
      <c r="C276" s="253" t="s">
        <v>559</v>
      </c>
      <c r="D276" s="253" t="s">
        <v>356</v>
      </c>
      <c r="E276" s="254" t="s">
        <v>835</v>
      </c>
      <c r="F276" s="255" t="s">
        <v>836</v>
      </c>
      <c r="G276" s="256" t="s">
        <v>247</v>
      </c>
      <c r="H276" s="257">
        <v>1</v>
      </c>
      <c r="I276" s="258"/>
      <c r="J276" s="259">
        <f>ROUND(I276*H276,2)</f>
        <v>0</v>
      </c>
      <c r="K276" s="260"/>
      <c r="L276" s="261"/>
      <c r="M276" s="262" t="s">
        <v>1</v>
      </c>
      <c r="N276" s="263" t="s">
        <v>40</v>
      </c>
      <c r="O276" s="91"/>
      <c r="P276" s="229">
        <f>O276*H276</f>
        <v>0</v>
      </c>
      <c r="Q276" s="229">
        <v>0.04684</v>
      </c>
      <c r="R276" s="229">
        <f>Q276*H276</f>
        <v>0.04684</v>
      </c>
      <c r="S276" s="229">
        <v>0</v>
      </c>
      <c r="T276" s="230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1" t="s">
        <v>299</v>
      </c>
      <c r="AT276" s="231" t="s">
        <v>356</v>
      </c>
      <c r="AU276" s="231" t="s">
        <v>83</v>
      </c>
      <c r="AY276" s="16" t="s">
        <v>126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6" t="s">
        <v>132</v>
      </c>
      <c r="BK276" s="232">
        <f>ROUND(I276*H276,2)</f>
        <v>0</v>
      </c>
      <c r="BL276" s="16" t="s">
        <v>212</v>
      </c>
      <c r="BM276" s="231" t="s">
        <v>837</v>
      </c>
    </row>
    <row r="277" s="2" customFormat="1">
      <c r="A277" s="37"/>
      <c r="B277" s="38"/>
      <c r="C277" s="39"/>
      <c r="D277" s="233" t="s">
        <v>134</v>
      </c>
      <c r="E277" s="39"/>
      <c r="F277" s="234" t="s">
        <v>836</v>
      </c>
      <c r="G277" s="39"/>
      <c r="H277" s="39"/>
      <c r="I277" s="235"/>
      <c r="J277" s="39"/>
      <c r="K277" s="39"/>
      <c r="L277" s="43"/>
      <c r="M277" s="236"/>
      <c r="N277" s="237"/>
      <c r="O277" s="91"/>
      <c r="P277" s="91"/>
      <c r="Q277" s="91"/>
      <c r="R277" s="91"/>
      <c r="S277" s="91"/>
      <c r="T277" s="92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134</v>
      </c>
      <c r="AU277" s="16" t="s">
        <v>83</v>
      </c>
    </row>
    <row r="278" s="2" customFormat="1" ht="49.05" customHeight="1">
      <c r="A278" s="37"/>
      <c r="B278" s="38"/>
      <c r="C278" s="253" t="s">
        <v>563</v>
      </c>
      <c r="D278" s="253" t="s">
        <v>356</v>
      </c>
      <c r="E278" s="254" t="s">
        <v>838</v>
      </c>
      <c r="F278" s="255" t="s">
        <v>839</v>
      </c>
      <c r="G278" s="256" t="s">
        <v>247</v>
      </c>
      <c r="H278" s="257">
        <v>2</v>
      </c>
      <c r="I278" s="258"/>
      <c r="J278" s="259">
        <f>ROUND(I278*H278,2)</f>
        <v>0</v>
      </c>
      <c r="K278" s="260"/>
      <c r="L278" s="261"/>
      <c r="M278" s="262" t="s">
        <v>1</v>
      </c>
      <c r="N278" s="263" t="s">
        <v>40</v>
      </c>
      <c r="O278" s="91"/>
      <c r="P278" s="229">
        <f>O278*H278</f>
        <v>0</v>
      </c>
      <c r="Q278" s="229">
        <v>0.081699999999999995</v>
      </c>
      <c r="R278" s="229">
        <f>Q278*H278</f>
        <v>0.16339999999999999</v>
      </c>
      <c r="S278" s="229">
        <v>0</v>
      </c>
      <c r="T278" s="230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1" t="s">
        <v>299</v>
      </c>
      <c r="AT278" s="231" t="s">
        <v>356</v>
      </c>
      <c r="AU278" s="231" t="s">
        <v>83</v>
      </c>
      <c r="AY278" s="16" t="s">
        <v>126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6" t="s">
        <v>132</v>
      </c>
      <c r="BK278" s="232">
        <f>ROUND(I278*H278,2)</f>
        <v>0</v>
      </c>
      <c r="BL278" s="16" t="s">
        <v>212</v>
      </c>
      <c r="BM278" s="231" t="s">
        <v>840</v>
      </c>
    </row>
    <row r="279" s="2" customFormat="1">
      <c r="A279" s="37"/>
      <c r="B279" s="38"/>
      <c r="C279" s="39"/>
      <c r="D279" s="233" t="s">
        <v>134</v>
      </c>
      <c r="E279" s="39"/>
      <c r="F279" s="234" t="s">
        <v>839</v>
      </c>
      <c r="G279" s="39"/>
      <c r="H279" s="39"/>
      <c r="I279" s="235"/>
      <c r="J279" s="39"/>
      <c r="K279" s="39"/>
      <c r="L279" s="43"/>
      <c r="M279" s="236"/>
      <c r="N279" s="237"/>
      <c r="O279" s="91"/>
      <c r="P279" s="91"/>
      <c r="Q279" s="91"/>
      <c r="R279" s="91"/>
      <c r="S279" s="91"/>
      <c r="T279" s="92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134</v>
      </c>
      <c r="AU279" s="16" t="s">
        <v>83</v>
      </c>
    </row>
    <row r="280" s="2" customFormat="1" ht="24.15" customHeight="1">
      <c r="A280" s="37"/>
      <c r="B280" s="38"/>
      <c r="C280" s="219" t="s">
        <v>567</v>
      </c>
      <c r="D280" s="219" t="s">
        <v>128</v>
      </c>
      <c r="E280" s="220" t="s">
        <v>841</v>
      </c>
      <c r="F280" s="221" t="s">
        <v>842</v>
      </c>
      <c r="G280" s="222" t="s">
        <v>247</v>
      </c>
      <c r="H280" s="223">
        <v>1</v>
      </c>
      <c r="I280" s="224"/>
      <c r="J280" s="225">
        <f>ROUND(I280*H280,2)</f>
        <v>0</v>
      </c>
      <c r="K280" s="226"/>
      <c r="L280" s="43"/>
      <c r="M280" s="227" t="s">
        <v>1</v>
      </c>
      <c r="N280" s="228" t="s">
        <v>40</v>
      </c>
      <c r="O280" s="91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1" t="s">
        <v>212</v>
      </c>
      <c r="AT280" s="231" t="s">
        <v>128</v>
      </c>
      <c r="AU280" s="231" t="s">
        <v>83</v>
      </c>
      <c r="AY280" s="16" t="s">
        <v>126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6" t="s">
        <v>132</v>
      </c>
      <c r="BK280" s="232">
        <f>ROUND(I280*H280,2)</f>
        <v>0</v>
      </c>
      <c r="BL280" s="16" t="s">
        <v>212</v>
      </c>
      <c r="BM280" s="231" t="s">
        <v>843</v>
      </c>
    </row>
    <row r="281" s="2" customFormat="1">
      <c r="A281" s="37"/>
      <c r="B281" s="38"/>
      <c r="C281" s="39"/>
      <c r="D281" s="233" t="s">
        <v>134</v>
      </c>
      <c r="E281" s="39"/>
      <c r="F281" s="234" t="s">
        <v>844</v>
      </c>
      <c r="G281" s="39"/>
      <c r="H281" s="39"/>
      <c r="I281" s="235"/>
      <c r="J281" s="39"/>
      <c r="K281" s="39"/>
      <c r="L281" s="43"/>
      <c r="M281" s="236"/>
      <c r="N281" s="237"/>
      <c r="O281" s="91"/>
      <c r="P281" s="91"/>
      <c r="Q281" s="91"/>
      <c r="R281" s="91"/>
      <c r="S281" s="91"/>
      <c r="T281" s="92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134</v>
      </c>
      <c r="AU281" s="16" t="s">
        <v>83</v>
      </c>
    </row>
    <row r="282" s="2" customFormat="1" ht="24.15" customHeight="1">
      <c r="A282" s="37"/>
      <c r="B282" s="38"/>
      <c r="C282" s="253" t="s">
        <v>572</v>
      </c>
      <c r="D282" s="253" t="s">
        <v>356</v>
      </c>
      <c r="E282" s="254" t="s">
        <v>845</v>
      </c>
      <c r="F282" s="255" t="s">
        <v>846</v>
      </c>
      <c r="G282" s="256" t="s">
        <v>247</v>
      </c>
      <c r="H282" s="257">
        <v>2</v>
      </c>
      <c r="I282" s="258"/>
      <c r="J282" s="259">
        <f>ROUND(I282*H282,2)</f>
        <v>0</v>
      </c>
      <c r="K282" s="260"/>
      <c r="L282" s="261"/>
      <c r="M282" s="262" t="s">
        <v>1</v>
      </c>
      <c r="N282" s="263" t="s">
        <v>40</v>
      </c>
      <c r="O282" s="91"/>
      <c r="P282" s="229">
        <f>O282*H282</f>
        <v>0</v>
      </c>
      <c r="Q282" s="229">
        <v>0.047399999999999998</v>
      </c>
      <c r="R282" s="229">
        <f>Q282*H282</f>
        <v>0.094799999999999995</v>
      </c>
      <c r="S282" s="229">
        <v>0</v>
      </c>
      <c r="T282" s="230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1" t="s">
        <v>299</v>
      </c>
      <c r="AT282" s="231" t="s">
        <v>356</v>
      </c>
      <c r="AU282" s="231" t="s">
        <v>83</v>
      </c>
      <c r="AY282" s="16" t="s">
        <v>126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6" t="s">
        <v>132</v>
      </c>
      <c r="BK282" s="232">
        <f>ROUND(I282*H282,2)</f>
        <v>0</v>
      </c>
      <c r="BL282" s="16" t="s">
        <v>212</v>
      </c>
      <c r="BM282" s="231" t="s">
        <v>847</v>
      </c>
    </row>
    <row r="283" s="2" customFormat="1">
      <c r="A283" s="37"/>
      <c r="B283" s="38"/>
      <c r="C283" s="39"/>
      <c r="D283" s="233" t="s">
        <v>134</v>
      </c>
      <c r="E283" s="39"/>
      <c r="F283" s="234" t="s">
        <v>846</v>
      </c>
      <c r="G283" s="39"/>
      <c r="H283" s="39"/>
      <c r="I283" s="235"/>
      <c r="J283" s="39"/>
      <c r="K283" s="39"/>
      <c r="L283" s="43"/>
      <c r="M283" s="236"/>
      <c r="N283" s="237"/>
      <c r="O283" s="91"/>
      <c r="P283" s="91"/>
      <c r="Q283" s="91"/>
      <c r="R283" s="91"/>
      <c r="S283" s="91"/>
      <c r="T283" s="92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134</v>
      </c>
      <c r="AU283" s="16" t="s">
        <v>83</v>
      </c>
    </row>
    <row r="284" s="13" customFormat="1">
      <c r="A284" s="13"/>
      <c r="B284" s="238"/>
      <c r="C284" s="239"/>
      <c r="D284" s="233" t="s">
        <v>135</v>
      </c>
      <c r="E284" s="240" t="s">
        <v>1</v>
      </c>
      <c r="F284" s="241" t="s">
        <v>83</v>
      </c>
      <c r="G284" s="239"/>
      <c r="H284" s="242">
        <v>2</v>
      </c>
      <c r="I284" s="243"/>
      <c r="J284" s="239"/>
      <c r="K284" s="239"/>
      <c r="L284" s="244"/>
      <c r="M284" s="245"/>
      <c r="N284" s="246"/>
      <c r="O284" s="246"/>
      <c r="P284" s="246"/>
      <c r="Q284" s="246"/>
      <c r="R284" s="246"/>
      <c r="S284" s="246"/>
      <c r="T284" s="24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8" t="s">
        <v>135</v>
      </c>
      <c r="AU284" s="248" t="s">
        <v>83</v>
      </c>
      <c r="AV284" s="13" t="s">
        <v>83</v>
      </c>
      <c r="AW284" s="13" t="s">
        <v>30</v>
      </c>
      <c r="AX284" s="13" t="s">
        <v>81</v>
      </c>
      <c r="AY284" s="248" t="s">
        <v>126</v>
      </c>
    </row>
    <row r="285" s="2" customFormat="1" ht="16.5" customHeight="1">
      <c r="A285" s="37"/>
      <c r="B285" s="38"/>
      <c r="C285" s="219" t="s">
        <v>576</v>
      </c>
      <c r="D285" s="219" t="s">
        <v>128</v>
      </c>
      <c r="E285" s="220" t="s">
        <v>848</v>
      </c>
      <c r="F285" s="221" t="s">
        <v>849</v>
      </c>
      <c r="G285" s="222" t="s">
        <v>247</v>
      </c>
      <c r="H285" s="223">
        <v>1</v>
      </c>
      <c r="I285" s="224"/>
      <c r="J285" s="225">
        <f>ROUND(I285*H285,2)</f>
        <v>0</v>
      </c>
      <c r="K285" s="226"/>
      <c r="L285" s="43"/>
      <c r="M285" s="227" t="s">
        <v>1</v>
      </c>
      <c r="N285" s="228" t="s">
        <v>40</v>
      </c>
      <c r="O285" s="91"/>
      <c r="P285" s="229">
        <f>O285*H285</f>
        <v>0</v>
      </c>
      <c r="Q285" s="229">
        <v>0.00010000000000000001</v>
      </c>
      <c r="R285" s="229">
        <f>Q285*H285</f>
        <v>0.00010000000000000001</v>
      </c>
      <c r="S285" s="229">
        <v>0</v>
      </c>
      <c r="T285" s="230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1" t="s">
        <v>212</v>
      </c>
      <c r="AT285" s="231" t="s">
        <v>128</v>
      </c>
      <c r="AU285" s="231" t="s">
        <v>83</v>
      </c>
      <c r="AY285" s="16" t="s">
        <v>126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6" t="s">
        <v>132</v>
      </c>
      <c r="BK285" s="232">
        <f>ROUND(I285*H285,2)</f>
        <v>0</v>
      </c>
      <c r="BL285" s="16" t="s">
        <v>212</v>
      </c>
      <c r="BM285" s="231" t="s">
        <v>850</v>
      </c>
    </row>
    <row r="286" s="2" customFormat="1">
      <c r="A286" s="37"/>
      <c r="B286" s="38"/>
      <c r="C286" s="39"/>
      <c r="D286" s="233" t="s">
        <v>134</v>
      </c>
      <c r="E286" s="39"/>
      <c r="F286" s="234" t="s">
        <v>849</v>
      </c>
      <c r="G286" s="39"/>
      <c r="H286" s="39"/>
      <c r="I286" s="235"/>
      <c r="J286" s="39"/>
      <c r="K286" s="39"/>
      <c r="L286" s="43"/>
      <c r="M286" s="236"/>
      <c r="N286" s="237"/>
      <c r="O286" s="91"/>
      <c r="P286" s="91"/>
      <c r="Q286" s="91"/>
      <c r="R286" s="91"/>
      <c r="S286" s="91"/>
      <c r="T286" s="92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134</v>
      </c>
      <c r="AU286" s="16" t="s">
        <v>83</v>
      </c>
    </row>
    <row r="287" s="12" customFormat="1" ht="22.8" customHeight="1">
      <c r="A287" s="12"/>
      <c r="B287" s="203"/>
      <c r="C287" s="204"/>
      <c r="D287" s="205" t="s">
        <v>72</v>
      </c>
      <c r="E287" s="217" t="s">
        <v>312</v>
      </c>
      <c r="F287" s="217" t="s">
        <v>313</v>
      </c>
      <c r="G287" s="204"/>
      <c r="H287" s="204"/>
      <c r="I287" s="207"/>
      <c r="J287" s="218">
        <f>BK287</f>
        <v>0</v>
      </c>
      <c r="K287" s="204"/>
      <c r="L287" s="209"/>
      <c r="M287" s="210"/>
      <c r="N287" s="211"/>
      <c r="O287" s="211"/>
      <c r="P287" s="212">
        <f>SUM(P288:P292)</f>
        <v>0</v>
      </c>
      <c r="Q287" s="211"/>
      <c r="R287" s="212">
        <f>SUM(R288:R292)</f>
        <v>0.057320899999999994</v>
      </c>
      <c r="S287" s="211"/>
      <c r="T287" s="213">
        <f>SUM(T288:T292)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4" t="s">
        <v>83</v>
      </c>
      <c r="AT287" s="215" t="s">
        <v>72</v>
      </c>
      <c r="AU287" s="215" t="s">
        <v>81</v>
      </c>
      <c r="AY287" s="214" t="s">
        <v>126</v>
      </c>
      <c r="BK287" s="216">
        <f>SUM(BK288:BK292)</f>
        <v>0</v>
      </c>
    </row>
    <row r="288" s="2" customFormat="1" ht="37.8" customHeight="1">
      <c r="A288" s="37"/>
      <c r="B288" s="38"/>
      <c r="C288" s="219" t="s">
        <v>580</v>
      </c>
      <c r="D288" s="219" t="s">
        <v>128</v>
      </c>
      <c r="E288" s="220" t="s">
        <v>851</v>
      </c>
      <c r="F288" s="221" t="s">
        <v>852</v>
      </c>
      <c r="G288" s="222" t="s">
        <v>171</v>
      </c>
      <c r="H288" s="223">
        <v>220.465</v>
      </c>
      <c r="I288" s="224"/>
      <c r="J288" s="225">
        <f>ROUND(I288*H288,2)</f>
        <v>0</v>
      </c>
      <c r="K288" s="226"/>
      <c r="L288" s="43"/>
      <c r="M288" s="227" t="s">
        <v>1</v>
      </c>
      <c r="N288" s="228" t="s">
        <v>40</v>
      </c>
      <c r="O288" s="91"/>
      <c r="P288" s="229">
        <f>O288*H288</f>
        <v>0</v>
      </c>
      <c r="Q288" s="229">
        <v>0.00025999999999999998</v>
      </c>
      <c r="R288" s="229">
        <f>Q288*H288</f>
        <v>0.057320899999999994</v>
      </c>
      <c r="S288" s="229">
        <v>0</v>
      </c>
      <c r="T288" s="230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1" t="s">
        <v>212</v>
      </c>
      <c r="AT288" s="231" t="s">
        <v>128</v>
      </c>
      <c r="AU288" s="231" t="s">
        <v>83</v>
      </c>
      <c r="AY288" s="16" t="s">
        <v>126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6" t="s">
        <v>132</v>
      </c>
      <c r="BK288" s="232">
        <f>ROUND(I288*H288,2)</f>
        <v>0</v>
      </c>
      <c r="BL288" s="16" t="s">
        <v>212</v>
      </c>
      <c r="BM288" s="231" t="s">
        <v>853</v>
      </c>
    </row>
    <row r="289" s="2" customFormat="1">
      <c r="A289" s="37"/>
      <c r="B289" s="38"/>
      <c r="C289" s="39"/>
      <c r="D289" s="233" t="s">
        <v>134</v>
      </c>
      <c r="E289" s="39"/>
      <c r="F289" s="234" t="s">
        <v>852</v>
      </c>
      <c r="G289" s="39"/>
      <c r="H289" s="39"/>
      <c r="I289" s="235"/>
      <c r="J289" s="39"/>
      <c r="K289" s="39"/>
      <c r="L289" s="43"/>
      <c r="M289" s="236"/>
      <c r="N289" s="237"/>
      <c r="O289" s="91"/>
      <c r="P289" s="91"/>
      <c r="Q289" s="91"/>
      <c r="R289" s="91"/>
      <c r="S289" s="91"/>
      <c r="T289" s="92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134</v>
      </c>
      <c r="AU289" s="16" t="s">
        <v>83</v>
      </c>
    </row>
    <row r="290" s="13" customFormat="1">
      <c r="A290" s="13"/>
      <c r="B290" s="238"/>
      <c r="C290" s="239"/>
      <c r="D290" s="233" t="s">
        <v>135</v>
      </c>
      <c r="E290" s="240" t="s">
        <v>1</v>
      </c>
      <c r="F290" s="241" t="s">
        <v>854</v>
      </c>
      <c r="G290" s="239"/>
      <c r="H290" s="242">
        <v>103.34999999999999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135</v>
      </c>
      <c r="AU290" s="248" t="s">
        <v>83</v>
      </c>
      <c r="AV290" s="13" t="s">
        <v>83</v>
      </c>
      <c r="AW290" s="13" t="s">
        <v>30</v>
      </c>
      <c r="AX290" s="13" t="s">
        <v>73</v>
      </c>
      <c r="AY290" s="248" t="s">
        <v>126</v>
      </c>
    </row>
    <row r="291" s="13" customFormat="1">
      <c r="A291" s="13"/>
      <c r="B291" s="238"/>
      <c r="C291" s="239"/>
      <c r="D291" s="233" t="s">
        <v>135</v>
      </c>
      <c r="E291" s="240" t="s">
        <v>1</v>
      </c>
      <c r="F291" s="241" t="s">
        <v>855</v>
      </c>
      <c r="G291" s="239"/>
      <c r="H291" s="242">
        <v>117.115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8" t="s">
        <v>135</v>
      </c>
      <c r="AU291" s="248" t="s">
        <v>83</v>
      </c>
      <c r="AV291" s="13" t="s">
        <v>83</v>
      </c>
      <c r="AW291" s="13" t="s">
        <v>30</v>
      </c>
      <c r="AX291" s="13" t="s">
        <v>73</v>
      </c>
      <c r="AY291" s="248" t="s">
        <v>126</v>
      </c>
    </row>
    <row r="292" s="14" customFormat="1">
      <c r="A292" s="14"/>
      <c r="B292" s="269"/>
      <c r="C292" s="270"/>
      <c r="D292" s="233" t="s">
        <v>135</v>
      </c>
      <c r="E292" s="271" t="s">
        <v>1</v>
      </c>
      <c r="F292" s="272" t="s">
        <v>856</v>
      </c>
      <c r="G292" s="270"/>
      <c r="H292" s="273">
        <v>220.46499999999998</v>
      </c>
      <c r="I292" s="274"/>
      <c r="J292" s="270"/>
      <c r="K292" s="270"/>
      <c r="L292" s="275"/>
      <c r="M292" s="276"/>
      <c r="N292" s="277"/>
      <c r="O292" s="277"/>
      <c r="P292" s="277"/>
      <c r="Q292" s="277"/>
      <c r="R292" s="277"/>
      <c r="S292" s="277"/>
      <c r="T292" s="27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9" t="s">
        <v>135</v>
      </c>
      <c r="AU292" s="279" t="s">
        <v>83</v>
      </c>
      <c r="AV292" s="14" t="s">
        <v>132</v>
      </c>
      <c r="AW292" s="14" t="s">
        <v>30</v>
      </c>
      <c r="AX292" s="14" t="s">
        <v>81</v>
      </c>
      <c r="AY292" s="279" t="s">
        <v>126</v>
      </c>
    </row>
    <row r="293" s="12" customFormat="1" ht="25.92" customHeight="1">
      <c r="A293" s="12"/>
      <c r="B293" s="203"/>
      <c r="C293" s="204"/>
      <c r="D293" s="205" t="s">
        <v>72</v>
      </c>
      <c r="E293" s="206" t="s">
        <v>335</v>
      </c>
      <c r="F293" s="206" t="s">
        <v>336</v>
      </c>
      <c r="G293" s="204"/>
      <c r="H293" s="204"/>
      <c r="I293" s="207"/>
      <c r="J293" s="208">
        <f>BK293</f>
        <v>0</v>
      </c>
      <c r="K293" s="204"/>
      <c r="L293" s="209"/>
      <c r="M293" s="210"/>
      <c r="N293" s="211"/>
      <c r="O293" s="211"/>
      <c r="P293" s="212">
        <f>SUM(P294:P299)</f>
        <v>0</v>
      </c>
      <c r="Q293" s="211"/>
      <c r="R293" s="212">
        <f>SUM(R294:R299)</f>
        <v>0</v>
      </c>
      <c r="S293" s="211"/>
      <c r="T293" s="213">
        <f>SUM(T294:T299)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4" t="s">
        <v>132</v>
      </c>
      <c r="AT293" s="215" t="s">
        <v>72</v>
      </c>
      <c r="AU293" s="215" t="s">
        <v>73</v>
      </c>
      <c r="AY293" s="214" t="s">
        <v>126</v>
      </c>
      <c r="BK293" s="216">
        <f>SUM(BK294:BK299)</f>
        <v>0</v>
      </c>
    </row>
    <row r="294" s="2" customFormat="1" ht="16.5" customHeight="1">
      <c r="A294" s="37"/>
      <c r="B294" s="38"/>
      <c r="C294" s="219" t="s">
        <v>584</v>
      </c>
      <c r="D294" s="219" t="s">
        <v>128</v>
      </c>
      <c r="E294" s="220" t="s">
        <v>857</v>
      </c>
      <c r="F294" s="221" t="s">
        <v>858</v>
      </c>
      <c r="G294" s="222" t="s">
        <v>340</v>
      </c>
      <c r="H294" s="223">
        <v>55</v>
      </c>
      <c r="I294" s="224"/>
      <c r="J294" s="225">
        <f>ROUND(I294*H294,2)</f>
        <v>0</v>
      </c>
      <c r="K294" s="226"/>
      <c r="L294" s="43"/>
      <c r="M294" s="227" t="s">
        <v>1</v>
      </c>
      <c r="N294" s="228" t="s">
        <v>40</v>
      </c>
      <c r="O294" s="91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1" t="s">
        <v>341</v>
      </c>
      <c r="AT294" s="231" t="s">
        <v>128</v>
      </c>
      <c r="AU294" s="231" t="s">
        <v>81</v>
      </c>
      <c r="AY294" s="16" t="s">
        <v>126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6" t="s">
        <v>132</v>
      </c>
      <c r="BK294" s="232">
        <f>ROUND(I294*H294,2)</f>
        <v>0</v>
      </c>
      <c r="BL294" s="16" t="s">
        <v>341</v>
      </c>
      <c r="BM294" s="231" t="s">
        <v>859</v>
      </c>
    </row>
    <row r="295" s="2" customFormat="1">
      <c r="A295" s="37"/>
      <c r="B295" s="38"/>
      <c r="C295" s="39"/>
      <c r="D295" s="233" t="s">
        <v>134</v>
      </c>
      <c r="E295" s="39"/>
      <c r="F295" s="234" t="s">
        <v>860</v>
      </c>
      <c r="G295" s="39"/>
      <c r="H295" s="39"/>
      <c r="I295" s="235"/>
      <c r="J295" s="39"/>
      <c r="K295" s="39"/>
      <c r="L295" s="43"/>
      <c r="M295" s="236"/>
      <c r="N295" s="237"/>
      <c r="O295" s="91"/>
      <c r="P295" s="91"/>
      <c r="Q295" s="91"/>
      <c r="R295" s="91"/>
      <c r="S295" s="91"/>
      <c r="T295" s="92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134</v>
      </c>
      <c r="AU295" s="16" t="s">
        <v>81</v>
      </c>
    </row>
    <row r="296" s="2" customFormat="1">
      <c r="A296" s="37"/>
      <c r="B296" s="38"/>
      <c r="C296" s="39"/>
      <c r="D296" s="233" t="s">
        <v>777</v>
      </c>
      <c r="E296" s="39"/>
      <c r="F296" s="268" t="s">
        <v>861</v>
      </c>
      <c r="G296" s="39"/>
      <c r="H296" s="39"/>
      <c r="I296" s="235"/>
      <c r="J296" s="39"/>
      <c r="K296" s="39"/>
      <c r="L296" s="43"/>
      <c r="M296" s="236"/>
      <c r="N296" s="237"/>
      <c r="O296" s="91"/>
      <c r="P296" s="91"/>
      <c r="Q296" s="91"/>
      <c r="R296" s="91"/>
      <c r="S296" s="91"/>
      <c r="T296" s="92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777</v>
      </c>
      <c r="AU296" s="16" t="s">
        <v>81</v>
      </c>
    </row>
    <row r="297" s="2" customFormat="1" ht="33" customHeight="1">
      <c r="A297" s="37"/>
      <c r="B297" s="38"/>
      <c r="C297" s="219" t="s">
        <v>588</v>
      </c>
      <c r="D297" s="219" t="s">
        <v>128</v>
      </c>
      <c r="E297" s="220" t="s">
        <v>862</v>
      </c>
      <c r="F297" s="221" t="s">
        <v>863</v>
      </c>
      <c r="G297" s="222" t="s">
        <v>340</v>
      </c>
      <c r="H297" s="223">
        <v>24</v>
      </c>
      <c r="I297" s="224"/>
      <c r="J297" s="225">
        <f>ROUND(I297*H297,2)</f>
        <v>0</v>
      </c>
      <c r="K297" s="226"/>
      <c r="L297" s="43"/>
      <c r="M297" s="227" t="s">
        <v>1</v>
      </c>
      <c r="N297" s="228" t="s">
        <v>40</v>
      </c>
      <c r="O297" s="91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1" t="s">
        <v>341</v>
      </c>
      <c r="AT297" s="231" t="s">
        <v>128</v>
      </c>
      <c r="AU297" s="231" t="s">
        <v>81</v>
      </c>
      <c r="AY297" s="16" t="s">
        <v>126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6" t="s">
        <v>132</v>
      </c>
      <c r="BK297" s="232">
        <f>ROUND(I297*H297,2)</f>
        <v>0</v>
      </c>
      <c r="BL297" s="16" t="s">
        <v>341</v>
      </c>
      <c r="BM297" s="231" t="s">
        <v>864</v>
      </c>
    </row>
    <row r="298" s="2" customFormat="1">
      <c r="A298" s="37"/>
      <c r="B298" s="38"/>
      <c r="C298" s="39"/>
      <c r="D298" s="233" t="s">
        <v>134</v>
      </c>
      <c r="E298" s="39"/>
      <c r="F298" s="234" t="s">
        <v>863</v>
      </c>
      <c r="G298" s="39"/>
      <c r="H298" s="39"/>
      <c r="I298" s="235"/>
      <c r="J298" s="39"/>
      <c r="K298" s="39"/>
      <c r="L298" s="43"/>
      <c r="M298" s="236"/>
      <c r="N298" s="237"/>
      <c r="O298" s="91"/>
      <c r="P298" s="91"/>
      <c r="Q298" s="91"/>
      <c r="R298" s="91"/>
      <c r="S298" s="91"/>
      <c r="T298" s="92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134</v>
      </c>
      <c r="AU298" s="16" t="s">
        <v>81</v>
      </c>
    </row>
    <row r="299" s="13" customFormat="1">
      <c r="A299" s="13"/>
      <c r="B299" s="238"/>
      <c r="C299" s="239"/>
      <c r="D299" s="233" t="s">
        <v>135</v>
      </c>
      <c r="E299" s="240" t="s">
        <v>1</v>
      </c>
      <c r="F299" s="241" t="s">
        <v>255</v>
      </c>
      <c r="G299" s="239"/>
      <c r="H299" s="242">
        <v>24</v>
      </c>
      <c r="I299" s="243"/>
      <c r="J299" s="239"/>
      <c r="K299" s="239"/>
      <c r="L299" s="244"/>
      <c r="M299" s="264"/>
      <c r="N299" s="265"/>
      <c r="O299" s="265"/>
      <c r="P299" s="265"/>
      <c r="Q299" s="265"/>
      <c r="R299" s="265"/>
      <c r="S299" s="265"/>
      <c r="T299" s="26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8" t="s">
        <v>135</v>
      </c>
      <c r="AU299" s="248" t="s">
        <v>81</v>
      </c>
      <c r="AV299" s="13" t="s">
        <v>83</v>
      </c>
      <c r="AW299" s="13" t="s">
        <v>30</v>
      </c>
      <c r="AX299" s="13" t="s">
        <v>81</v>
      </c>
      <c r="AY299" s="248" t="s">
        <v>126</v>
      </c>
    </row>
    <row r="300" s="2" customFormat="1" ht="6.96" customHeight="1">
      <c r="A300" s="37"/>
      <c r="B300" s="66"/>
      <c r="C300" s="67"/>
      <c r="D300" s="67"/>
      <c r="E300" s="67"/>
      <c r="F300" s="67"/>
      <c r="G300" s="67"/>
      <c r="H300" s="67"/>
      <c r="I300" s="67"/>
      <c r="J300" s="67"/>
      <c r="K300" s="67"/>
      <c r="L300" s="43"/>
      <c r="M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</row>
  </sheetData>
  <sheetProtection sheet="1" autoFilter="0" formatColumns="0" formatRows="0" objects="1" scenarios="1" spinCount="100000" saltValue="VDuQnaIENmzw6p2TTWZ5xjdS0fKQ/GnUiNmQZvNsBXAe/POu1bVY36HT/NMNVVREng3WerCVzpgtNttyxCYHxQ==" hashValue="a7CdQkD2eWzxNyjGoPo1emnFLF5gWyjmv2TaJt+C0m4CANinJZLpPXIbmxAtowhTOhhUN4HhuMlBbUAD5gvNEw==" algorithmName="SHA-512" password="CC35"/>
  <autoFilter ref="C123:K29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83</v>
      </c>
    </row>
    <row r="4" s="1" customFormat="1" ht="24.96" customHeight="1">
      <c r="B4" s="19"/>
      <c r="D4" s="138" t="s">
        <v>93</v>
      </c>
      <c r="L4" s="19"/>
      <c r="M4" s="139" t="s">
        <v>10</v>
      </c>
      <c r="AT4" s="16" t="s">
        <v>30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Ekologizace vytápění v TO Prachatice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94</v>
      </c>
      <c r="E8" s="37"/>
      <c r="F8" s="37"/>
      <c r="G8" s="37"/>
      <c r="H8" s="37"/>
      <c r="I8" s="37"/>
      <c r="J8" s="37"/>
      <c r="K8" s="37"/>
      <c r="L8" s="6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865</v>
      </c>
      <c r="F9" s="37"/>
      <c r="G9" s="37"/>
      <c r="H9" s="37"/>
      <c r="I9" s="37"/>
      <c r="J9" s="37"/>
      <c r="K9" s="37"/>
      <c r="L9" s="6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31. 5. 2022</v>
      </c>
      <c r="K12" s="37"/>
      <c r="L12" s="6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21</v>
      </c>
      <c r="F15" s="37"/>
      <c r="G15" s="37"/>
      <c r="H15" s="37"/>
      <c r="I15" s="140" t="s">
        <v>26</v>
      </c>
      <c r="J15" s="143" t="s">
        <v>1</v>
      </c>
      <c r="K15" s="37"/>
      <c r="L15" s="6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27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26</v>
      </c>
      <c r="J18" s="32" t="str">
        <f>'Rekapitulace stavby'!AN14</f>
        <v>Vyplň údaj</v>
      </c>
      <c r="K18" s="37"/>
      <c r="L18" s="6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29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21</v>
      </c>
      <c r="F21" s="37"/>
      <c r="G21" s="37"/>
      <c r="H21" s="37"/>
      <c r="I21" s="140" t="s">
        <v>26</v>
      </c>
      <c r="J21" s="143" t="s">
        <v>1</v>
      </c>
      <c r="K21" s="37"/>
      <c r="L21" s="6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31</v>
      </c>
      <c r="E23" s="37"/>
      <c r="F23" s="37"/>
      <c r="G23" s="37"/>
      <c r="H23" s="37"/>
      <c r="I23" s="140" t="s">
        <v>25</v>
      </c>
      <c r="J23" s="143" t="s">
        <v>1</v>
      </c>
      <c r="K23" s="37"/>
      <c r="L23" s="6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21</v>
      </c>
      <c r="F24" s="37"/>
      <c r="G24" s="37"/>
      <c r="H24" s="37"/>
      <c r="I24" s="140" t="s">
        <v>26</v>
      </c>
      <c r="J24" s="143" t="s">
        <v>1</v>
      </c>
      <c r="K24" s="37"/>
      <c r="L24" s="6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32</v>
      </c>
      <c r="E26" s="37"/>
      <c r="F26" s="37"/>
      <c r="G26" s="37"/>
      <c r="H26" s="37"/>
      <c r="I26" s="37"/>
      <c r="J26" s="37"/>
      <c r="K26" s="37"/>
      <c r="L26" s="6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33</v>
      </c>
      <c r="E30" s="37"/>
      <c r="F30" s="37"/>
      <c r="G30" s="37"/>
      <c r="H30" s="37"/>
      <c r="I30" s="37"/>
      <c r="J30" s="151">
        <f>ROUND(J122, 2)</f>
        <v>0</v>
      </c>
      <c r="K30" s="37"/>
      <c r="L30" s="6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35</v>
      </c>
      <c r="G32" s="37"/>
      <c r="H32" s="37"/>
      <c r="I32" s="152" t="s">
        <v>34</v>
      </c>
      <c r="J32" s="152" t="s">
        <v>36</v>
      </c>
      <c r="K32" s="37"/>
      <c r="L32" s="6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53" t="s">
        <v>37</v>
      </c>
      <c r="E33" s="140" t="s">
        <v>38</v>
      </c>
      <c r="F33" s="154">
        <f>ROUND((SUM(BE122:BE143)),  2)</f>
        <v>0</v>
      </c>
      <c r="G33" s="37"/>
      <c r="H33" s="37"/>
      <c r="I33" s="155">
        <v>0.20999999999999999</v>
      </c>
      <c r="J33" s="154">
        <f>ROUND(((SUM(BE122:BE143))*I33),  2)</f>
        <v>0</v>
      </c>
      <c r="K33" s="37"/>
      <c r="L33" s="6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39</v>
      </c>
      <c r="F34" s="154">
        <f>ROUND((SUM(BF122:BF143)),  2)</f>
        <v>0</v>
      </c>
      <c r="G34" s="37"/>
      <c r="H34" s="37"/>
      <c r="I34" s="155">
        <v>0.14999999999999999</v>
      </c>
      <c r="J34" s="154">
        <f>ROUND(((SUM(BF122:BF143))*I34),  2)</f>
        <v>0</v>
      </c>
      <c r="K34" s="37"/>
      <c r="L34" s="6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0" t="s">
        <v>37</v>
      </c>
      <c r="E35" s="140" t="s">
        <v>40</v>
      </c>
      <c r="F35" s="154">
        <f>ROUND((SUM(BG122:BG143)),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0" t="s">
        <v>41</v>
      </c>
      <c r="F36" s="154">
        <f>ROUND((SUM(BH122:BH143)),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42</v>
      </c>
      <c r="F37" s="154">
        <f>ROUND((SUM(BI122:BI143)),  2)</f>
        <v>0</v>
      </c>
      <c r="G37" s="37"/>
      <c r="H37" s="37"/>
      <c r="I37" s="155">
        <v>0</v>
      </c>
      <c r="J37" s="154">
        <f>0</f>
        <v>0</v>
      </c>
      <c r="K37" s="37"/>
      <c r="L37" s="6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Ekologizace vytápění v TO Prachatice</v>
      </c>
      <c r="F85" s="31"/>
      <c r="G85" s="31"/>
      <c r="H85" s="31"/>
      <c r="I85" s="39"/>
      <c r="J85" s="39"/>
      <c r="K85" s="39"/>
      <c r="L85" s="6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6" t="str">
        <f>E9</f>
        <v>SO 04 - VRN</v>
      </c>
      <c r="F87" s="39"/>
      <c r="G87" s="39"/>
      <c r="H87" s="39"/>
      <c r="I87" s="39"/>
      <c r="J87" s="39"/>
      <c r="K87" s="39"/>
      <c r="L87" s="6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9" t="str">
        <f>IF(J12="","",J12)</f>
        <v>31. 5. 2022</v>
      </c>
      <c r="K89" s="39"/>
      <c r="L89" s="6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3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3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3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3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3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99</v>
      </c>
      <c r="D96" s="39"/>
      <c r="E96" s="39"/>
      <c r="F96" s="39"/>
      <c r="G96" s="39"/>
      <c r="H96" s="39"/>
      <c r="I96" s="39"/>
      <c r="J96" s="110">
        <f>J122</f>
        <v>0</v>
      </c>
      <c r="K96" s="39"/>
      <c r="L96" s="63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9"/>
      <c r="C97" s="180"/>
      <c r="D97" s="181" t="s">
        <v>866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867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868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869</v>
      </c>
      <c r="E100" s="188"/>
      <c r="F100" s="188"/>
      <c r="G100" s="188"/>
      <c r="H100" s="188"/>
      <c r="I100" s="188"/>
      <c r="J100" s="189">
        <f>J130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870</v>
      </c>
      <c r="E101" s="188"/>
      <c r="F101" s="188"/>
      <c r="G101" s="188"/>
      <c r="H101" s="188"/>
      <c r="I101" s="188"/>
      <c r="J101" s="189">
        <f>J137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871</v>
      </c>
      <c r="E102" s="188"/>
      <c r="F102" s="188"/>
      <c r="G102" s="188"/>
      <c r="H102" s="188"/>
      <c r="I102" s="188"/>
      <c r="J102" s="189">
        <f>J140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3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111</v>
      </c>
      <c r="D109" s="39"/>
      <c r="E109" s="39"/>
      <c r="F109" s="39"/>
      <c r="G109" s="39"/>
      <c r="H109" s="39"/>
      <c r="I109" s="39"/>
      <c r="J109" s="39"/>
      <c r="K109" s="39"/>
      <c r="L109" s="63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3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3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4" t="str">
        <f>E7</f>
        <v>Ekologizace vytápění v TO Prachatice</v>
      </c>
      <c r="F112" s="31"/>
      <c r="G112" s="31"/>
      <c r="H112" s="31"/>
      <c r="I112" s="39"/>
      <c r="J112" s="39"/>
      <c r="K112" s="39"/>
      <c r="L112" s="63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94</v>
      </c>
      <c r="D113" s="39"/>
      <c r="E113" s="39"/>
      <c r="F113" s="39"/>
      <c r="G113" s="39"/>
      <c r="H113" s="39"/>
      <c r="I113" s="39"/>
      <c r="J113" s="39"/>
      <c r="K113" s="39"/>
      <c r="L113" s="63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6" t="str">
        <f>E9</f>
        <v>SO 04 - VRN</v>
      </c>
      <c r="F114" s="39"/>
      <c r="G114" s="39"/>
      <c r="H114" s="39"/>
      <c r="I114" s="39"/>
      <c r="J114" s="39"/>
      <c r="K114" s="39"/>
      <c r="L114" s="63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3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9" t="str">
        <f>IF(J12="","",J12)</f>
        <v>31. 5. 2022</v>
      </c>
      <c r="K116" s="39"/>
      <c r="L116" s="63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3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 xml:space="preserve"> </v>
      </c>
      <c r="G118" s="39"/>
      <c r="H118" s="39"/>
      <c r="I118" s="31" t="s">
        <v>29</v>
      </c>
      <c r="J118" s="35" t="str">
        <f>E21</f>
        <v xml:space="preserve"> </v>
      </c>
      <c r="K118" s="39"/>
      <c r="L118" s="63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 xml:space="preserve"> </v>
      </c>
      <c r="K119" s="39"/>
      <c r="L119" s="63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3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1"/>
      <c r="B121" s="192"/>
      <c r="C121" s="193" t="s">
        <v>112</v>
      </c>
      <c r="D121" s="194" t="s">
        <v>58</v>
      </c>
      <c r="E121" s="194" t="s">
        <v>54</v>
      </c>
      <c r="F121" s="194" t="s">
        <v>55</v>
      </c>
      <c r="G121" s="194" t="s">
        <v>113</v>
      </c>
      <c r="H121" s="194" t="s">
        <v>114</v>
      </c>
      <c r="I121" s="194" t="s">
        <v>115</v>
      </c>
      <c r="J121" s="195" t="s">
        <v>98</v>
      </c>
      <c r="K121" s="196" t="s">
        <v>116</v>
      </c>
      <c r="L121" s="197"/>
      <c r="M121" s="100" t="s">
        <v>1</v>
      </c>
      <c r="N121" s="101" t="s">
        <v>37</v>
      </c>
      <c r="O121" s="101" t="s">
        <v>117</v>
      </c>
      <c r="P121" s="101" t="s">
        <v>118</v>
      </c>
      <c r="Q121" s="101" t="s">
        <v>119</v>
      </c>
      <c r="R121" s="101" t="s">
        <v>120</v>
      </c>
      <c r="S121" s="101" t="s">
        <v>121</v>
      </c>
      <c r="T121" s="102" t="s">
        <v>122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7"/>
      <c r="B122" s="38"/>
      <c r="C122" s="107" t="s">
        <v>123</v>
      </c>
      <c r="D122" s="39"/>
      <c r="E122" s="39"/>
      <c r="F122" s="39"/>
      <c r="G122" s="39"/>
      <c r="H122" s="39"/>
      <c r="I122" s="39"/>
      <c r="J122" s="198">
        <f>BK122</f>
        <v>0</v>
      </c>
      <c r="K122" s="39"/>
      <c r="L122" s="43"/>
      <c r="M122" s="103"/>
      <c r="N122" s="199"/>
      <c r="O122" s="104"/>
      <c r="P122" s="200">
        <f>P123</f>
        <v>0</v>
      </c>
      <c r="Q122" s="104"/>
      <c r="R122" s="200">
        <f>R123</f>
        <v>0</v>
      </c>
      <c r="S122" s="104"/>
      <c r="T122" s="201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100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72</v>
      </c>
      <c r="E123" s="206" t="s">
        <v>91</v>
      </c>
      <c r="F123" s="206" t="s">
        <v>872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P124+P127+P130+P137+P140</f>
        <v>0</v>
      </c>
      <c r="Q123" s="211"/>
      <c r="R123" s="212">
        <f>R124+R127+R130+R137+R140</f>
        <v>0</v>
      </c>
      <c r="S123" s="211"/>
      <c r="T123" s="213">
        <f>T124+T127+T130+T137+T140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151</v>
      </c>
      <c r="AT123" s="215" t="s">
        <v>72</v>
      </c>
      <c r="AU123" s="215" t="s">
        <v>73</v>
      </c>
      <c r="AY123" s="214" t="s">
        <v>126</v>
      </c>
      <c r="BK123" s="216">
        <f>BK124+BK127+BK130+BK137+BK140</f>
        <v>0</v>
      </c>
    </row>
    <row r="124" s="12" customFormat="1" ht="22.8" customHeight="1">
      <c r="A124" s="12"/>
      <c r="B124" s="203"/>
      <c r="C124" s="204"/>
      <c r="D124" s="205" t="s">
        <v>72</v>
      </c>
      <c r="E124" s="217" t="s">
        <v>873</v>
      </c>
      <c r="F124" s="217" t="s">
        <v>874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SUM(P125:P126)</f>
        <v>0</v>
      </c>
      <c r="Q124" s="211"/>
      <c r="R124" s="212">
        <f>SUM(R125:R126)</f>
        <v>0</v>
      </c>
      <c r="S124" s="211"/>
      <c r="T124" s="213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151</v>
      </c>
      <c r="AT124" s="215" t="s">
        <v>72</v>
      </c>
      <c r="AU124" s="215" t="s">
        <v>81</v>
      </c>
      <c r="AY124" s="214" t="s">
        <v>126</v>
      </c>
      <c r="BK124" s="216">
        <f>SUM(BK125:BK126)</f>
        <v>0</v>
      </c>
    </row>
    <row r="125" s="2" customFormat="1" ht="16.5" customHeight="1">
      <c r="A125" s="37"/>
      <c r="B125" s="38"/>
      <c r="C125" s="219" t="s">
        <v>81</v>
      </c>
      <c r="D125" s="219" t="s">
        <v>128</v>
      </c>
      <c r="E125" s="220" t="s">
        <v>875</v>
      </c>
      <c r="F125" s="221" t="s">
        <v>876</v>
      </c>
      <c r="G125" s="222" t="s">
        <v>877</v>
      </c>
      <c r="H125" s="223">
        <v>1</v>
      </c>
      <c r="I125" s="224"/>
      <c r="J125" s="225">
        <f>ROUND(I125*H125,2)</f>
        <v>0</v>
      </c>
      <c r="K125" s="226"/>
      <c r="L125" s="43"/>
      <c r="M125" s="227" t="s">
        <v>1</v>
      </c>
      <c r="N125" s="228" t="s">
        <v>40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1" t="s">
        <v>878</v>
      </c>
      <c r="AT125" s="231" t="s">
        <v>128</v>
      </c>
      <c r="AU125" s="231" t="s">
        <v>83</v>
      </c>
      <c r="AY125" s="16" t="s">
        <v>126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6" t="s">
        <v>132</v>
      </c>
      <c r="BK125" s="232">
        <f>ROUND(I125*H125,2)</f>
        <v>0</v>
      </c>
      <c r="BL125" s="16" t="s">
        <v>878</v>
      </c>
      <c r="BM125" s="231" t="s">
        <v>879</v>
      </c>
    </row>
    <row r="126" s="2" customFormat="1">
      <c r="A126" s="37"/>
      <c r="B126" s="38"/>
      <c r="C126" s="39"/>
      <c r="D126" s="233" t="s">
        <v>134</v>
      </c>
      <c r="E126" s="39"/>
      <c r="F126" s="234" t="s">
        <v>876</v>
      </c>
      <c r="G126" s="39"/>
      <c r="H126" s="39"/>
      <c r="I126" s="235"/>
      <c r="J126" s="39"/>
      <c r="K126" s="39"/>
      <c r="L126" s="43"/>
      <c r="M126" s="236"/>
      <c r="N126" s="237"/>
      <c r="O126" s="91"/>
      <c r="P126" s="91"/>
      <c r="Q126" s="91"/>
      <c r="R126" s="91"/>
      <c r="S126" s="91"/>
      <c r="T126" s="92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134</v>
      </c>
      <c r="AU126" s="16" t="s">
        <v>83</v>
      </c>
    </row>
    <row r="127" s="12" customFormat="1" ht="22.8" customHeight="1">
      <c r="A127" s="12"/>
      <c r="B127" s="203"/>
      <c r="C127" s="204"/>
      <c r="D127" s="205" t="s">
        <v>72</v>
      </c>
      <c r="E127" s="217" t="s">
        <v>880</v>
      </c>
      <c r="F127" s="217" t="s">
        <v>881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SUM(P128:P129)</f>
        <v>0</v>
      </c>
      <c r="Q127" s="211"/>
      <c r="R127" s="212">
        <f>SUM(R128:R129)</f>
        <v>0</v>
      </c>
      <c r="S127" s="211"/>
      <c r="T127" s="213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151</v>
      </c>
      <c r="AT127" s="215" t="s">
        <v>72</v>
      </c>
      <c r="AU127" s="215" t="s">
        <v>81</v>
      </c>
      <c r="AY127" s="214" t="s">
        <v>126</v>
      </c>
      <c r="BK127" s="216">
        <f>SUM(BK128:BK129)</f>
        <v>0</v>
      </c>
    </row>
    <row r="128" s="2" customFormat="1" ht="16.5" customHeight="1">
      <c r="A128" s="37"/>
      <c r="B128" s="38"/>
      <c r="C128" s="219" t="s">
        <v>83</v>
      </c>
      <c r="D128" s="219" t="s">
        <v>128</v>
      </c>
      <c r="E128" s="220" t="s">
        <v>882</v>
      </c>
      <c r="F128" s="221" t="s">
        <v>881</v>
      </c>
      <c r="G128" s="222" t="s">
        <v>877</v>
      </c>
      <c r="H128" s="223">
        <v>1</v>
      </c>
      <c r="I128" s="224"/>
      <c r="J128" s="225">
        <f>ROUND(I128*H128,2)</f>
        <v>0</v>
      </c>
      <c r="K128" s="226"/>
      <c r="L128" s="43"/>
      <c r="M128" s="227" t="s">
        <v>1</v>
      </c>
      <c r="N128" s="228" t="s">
        <v>40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878</v>
      </c>
      <c r="AT128" s="231" t="s">
        <v>128</v>
      </c>
      <c r="AU128" s="231" t="s">
        <v>83</v>
      </c>
      <c r="AY128" s="16" t="s">
        <v>126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132</v>
      </c>
      <c r="BK128" s="232">
        <f>ROUND(I128*H128,2)</f>
        <v>0</v>
      </c>
      <c r="BL128" s="16" t="s">
        <v>878</v>
      </c>
      <c r="BM128" s="231" t="s">
        <v>883</v>
      </c>
    </row>
    <row r="129" s="2" customFormat="1">
      <c r="A129" s="37"/>
      <c r="B129" s="38"/>
      <c r="C129" s="39"/>
      <c r="D129" s="233" t="s">
        <v>134</v>
      </c>
      <c r="E129" s="39"/>
      <c r="F129" s="234" t="s">
        <v>881</v>
      </c>
      <c r="G129" s="39"/>
      <c r="H129" s="39"/>
      <c r="I129" s="235"/>
      <c r="J129" s="39"/>
      <c r="K129" s="39"/>
      <c r="L129" s="43"/>
      <c r="M129" s="236"/>
      <c r="N129" s="237"/>
      <c r="O129" s="91"/>
      <c r="P129" s="91"/>
      <c r="Q129" s="91"/>
      <c r="R129" s="91"/>
      <c r="S129" s="91"/>
      <c r="T129" s="92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134</v>
      </c>
      <c r="AU129" s="16" t="s">
        <v>83</v>
      </c>
    </row>
    <row r="130" s="12" customFormat="1" ht="22.8" customHeight="1">
      <c r="A130" s="12"/>
      <c r="B130" s="203"/>
      <c r="C130" s="204"/>
      <c r="D130" s="205" t="s">
        <v>72</v>
      </c>
      <c r="E130" s="217" t="s">
        <v>884</v>
      </c>
      <c r="F130" s="217" t="s">
        <v>885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SUM(P131:P136)</f>
        <v>0</v>
      </c>
      <c r="Q130" s="211"/>
      <c r="R130" s="212">
        <f>SUM(R131:R136)</f>
        <v>0</v>
      </c>
      <c r="S130" s="211"/>
      <c r="T130" s="213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151</v>
      </c>
      <c r="AT130" s="215" t="s">
        <v>72</v>
      </c>
      <c r="AU130" s="215" t="s">
        <v>81</v>
      </c>
      <c r="AY130" s="214" t="s">
        <v>126</v>
      </c>
      <c r="BK130" s="216">
        <f>SUM(BK131:BK136)</f>
        <v>0</v>
      </c>
    </row>
    <row r="131" s="2" customFormat="1" ht="16.5" customHeight="1">
      <c r="A131" s="37"/>
      <c r="B131" s="38"/>
      <c r="C131" s="219" t="s">
        <v>141</v>
      </c>
      <c r="D131" s="219" t="s">
        <v>128</v>
      </c>
      <c r="E131" s="220" t="s">
        <v>886</v>
      </c>
      <c r="F131" s="221" t="s">
        <v>887</v>
      </c>
      <c r="G131" s="222" t="s">
        <v>877</v>
      </c>
      <c r="H131" s="223">
        <v>1</v>
      </c>
      <c r="I131" s="224"/>
      <c r="J131" s="225">
        <f>ROUND(I131*H131,2)</f>
        <v>0</v>
      </c>
      <c r="K131" s="226"/>
      <c r="L131" s="43"/>
      <c r="M131" s="227" t="s">
        <v>1</v>
      </c>
      <c r="N131" s="228" t="s">
        <v>40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878</v>
      </c>
      <c r="AT131" s="231" t="s">
        <v>128</v>
      </c>
      <c r="AU131" s="231" t="s">
        <v>83</v>
      </c>
      <c r="AY131" s="16" t="s">
        <v>126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132</v>
      </c>
      <c r="BK131" s="232">
        <f>ROUND(I131*H131,2)</f>
        <v>0</v>
      </c>
      <c r="BL131" s="16" t="s">
        <v>878</v>
      </c>
      <c r="BM131" s="231" t="s">
        <v>888</v>
      </c>
    </row>
    <row r="132" s="2" customFormat="1">
      <c r="A132" s="37"/>
      <c r="B132" s="38"/>
      <c r="C132" s="39"/>
      <c r="D132" s="233" t="s">
        <v>134</v>
      </c>
      <c r="E132" s="39"/>
      <c r="F132" s="234" t="s">
        <v>887</v>
      </c>
      <c r="G132" s="39"/>
      <c r="H132" s="39"/>
      <c r="I132" s="235"/>
      <c r="J132" s="39"/>
      <c r="K132" s="39"/>
      <c r="L132" s="43"/>
      <c r="M132" s="236"/>
      <c r="N132" s="237"/>
      <c r="O132" s="91"/>
      <c r="P132" s="91"/>
      <c r="Q132" s="91"/>
      <c r="R132" s="91"/>
      <c r="S132" s="91"/>
      <c r="T132" s="92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134</v>
      </c>
      <c r="AU132" s="16" t="s">
        <v>83</v>
      </c>
    </row>
    <row r="133" s="2" customFormat="1">
      <c r="A133" s="37"/>
      <c r="B133" s="38"/>
      <c r="C133" s="39"/>
      <c r="D133" s="233" t="s">
        <v>777</v>
      </c>
      <c r="E133" s="39"/>
      <c r="F133" s="268" t="s">
        <v>889</v>
      </c>
      <c r="G133" s="39"/>
      <c r="H133" s="39"/>
      <c r="I133" s="235"/>
      <c r="J133" s="39"/>
      <c r="K133" s="39"/>
      <c r="L133" s="43"/>
      <c r="M133" s="236"/>
      <c r="N133" s="237"/>
      <c r="O133" s="91"/>
      <c r="P133" s="91"/>
      <c r="Q133" s="91"/>
      <c r="R133" s="91"/>
      <c r="S133" s="91"/>
      <c r="T133" s="92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777</v>
      </c>
      <c r="AU133" s="16" t="s">
        <v>83</v>
      </c>
    </row>
    <row r="134" s="2" customFormat="1" ht="16.5" customHeight="1">
      <c r="A134" s="37"/>
      <c r="B134" s="38"/>
      <c r="C134" s="219" t="s">
        <v>132</v>
      </c>
      <c r="D134" s="219" t="s">
        <v>128</v>
      </c>
      <c r="E134" s="220" t="s">
        <v>890</v>
      </c>
      <c r="F134" s="221" t="s">
        <v>891</v>
      </c>
      <c r="G134" s="222" t="s">
        <v>877</v>
      </c>
      <c r="H134" s="223">
        <v>1</v>
      </c>
      <c r="I134" s="224"/>
      <c r="J134" s="225">
        <f>ROUND(I134*H134,2)</f>
        <v>0</v>
      </c>
      <c r="K134" s="226"/>
      <c r="L134" s="43"/>
      <c r="M134" s="227" t="s">
        <v>1</v>
      </c>
      <c r="N134" s="228" t="s">
        <v>40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878</v>
      </c>
      <c r="AT134" s="231" t="s">
        <v>128</v>
      </c>
      <c r="AU134" s="231" t="s">
        <v>83</v>
      </c>
      <c r="AY134" s="16" t="s">
        <v>126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132</v>
      </c>
      <c r="BK134" s="232">
        <f>ROUND(I134*H134,2)</f>
        <v>0</v>
      </c>
      <c r="BL134" s="16" t="s">
        <v>878</v>
      </c>
      <c r="BM134" s="231" t="s">
        <v>892</v>
      </c>
    </row>
    <row r="135" s="2" customFormat="1">
      <c r="A135" s="37"/>
      <c r="B135" s="38"/>
      <c r="C135" s="39"/>
      <c r="D135" s="233" t="s">
        <v>134</v>
      </c>
      <c r="E135" s="39"/>
      <c r="F135" s="234" t="s">
        <v>891</v>
      </c>
      <c r="G135" s="39"/>
      <c r="H135" s="39"/>
      <c r="I135" s="235"/>
      <c r="J135" s="39"/>
      <c r="K135" s="39"/>
      <c r="L135" s="43"/>
      <c r="M135" s="236"/>
      <c r="N135" s="237"/>
      <c r="O135" s="91"/>
      <c r="P135" s="91"/>
      <c r="Q135" s="91"/>
      <c r="R135" s="91"/>
      <c r="S135" s="91"/>
      <c r="T135" s="92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134</v>
      </c>
      <c r="AU135" s="16" t="s">
        <v>83</v>
      </c>
    </row>
    <row r="136" s="2" customFormat="1">
      <c r="A136" s="37"/>
      <c r="B136" s="38"/>
      <c r="C136" s="39"/>
      <c r="D136" s="233" t="s">
        <v>777</v>
      </c>
      <c r="E136" s="39"/>
      <c r="F136" s="268" t="s">
        <v>893</v>
      </c>
      <c r="G136" s="39"/>
      <c r="H136" s="39"/>
      <c r="I136" s="235"/>
      <c r="J136" s="39"/>
      <c r="K136" s="39"/>
      <c r="L136" s="43"/>
      <c r="M136" s="236"/>
      <c r="N136" s="237"/>
      <c r="O136" s="91"/>
      <c r="P136" s="91"/>
      <c r="Q136" s="91"/>
      <c r="R136" s="91"/>
      <c r="S136" s="91"/>
      <c r="T136" s="92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777</v>
      </c>
      <c r="AU136" s="16" t="s">
        <v>83</v>
      </c>
    </row>
    <row r="137" s="12" customFormat="1" ht="22.8" customHeight="1">
      <c r="A137" s="12"/>
      <c r="B137" s="203"/>
      <c r="C137" s="204"/>
      <c r="D137" s="205" t="s">
        <v>72</v>
      </c>
      <c r="E137" s="217" t="s">
        <v>894</v>
      </c>
      <c r="F137" s="217" t="s">
        <v>895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SUM(P138:P139)</f>
        <v>0</v>
      </c>
      <c r="Q137" s="211"/>
      <c r="R137" s="212">
        <f>SUM(R138:R139)</f>
        <v>0</v>
      </c>
      <c r="S137" s="211"/>
      <c r="T137" s="213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151</v>
      </c>
      <c r="AT137" s="215" t="s">
        <v>72</v>
      </c>
      <c r="AU137" s="215" t="s">
        <v>81</v>
      </c>
      <c r="AY137" s="214" t="s">
        <v>126</v>
      </c>
      <c r="BK137" s="216">
        <f>SUM(BK138:BK139)</f>
        <v>0</v>
      </c>
    </row>
    <row r="138" s="2" customFormat="1" ht="16.5" customHeight="1">
      <c r="A138" s="37"/>
      <c r="B138" s="38"/>
      <c r="C138" s="219" t="s">
        <v>151</v>
      </c>
      <c r="D138" s="219" t="s">
        <v>128</v>
      </c>
      <c r="E138" s="220" t="s">
        <v>896</v>
      </c>
      <c r="F138" s="221" t="s">
        <v>895</v>
      </c>
      <c r="G138" s="222" t="s">
        <v>877</v>
      </c>
      <c r="H138" s="223">
        <v>1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40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878</v>
      </c>
      <c r="AT138" s="231" t="s">
        <v>128</v>
      </c>
      <c r="AU138" s="231" t="s">
        <v>83</v>
      </c>
      <c r="AY138" s="16" t="s">
        <v>126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132</v>
      </c>
      <c r="BK138" s="232">
        <f>ROUND(I138*H138,2)</f>
        <v>0</v>
      </c>
      <c r="BL138" s="16" t="s">
        <v>878</v>
      </c>
      <c r="BM138" s="231" t="s">
        <v>897</v>
      </c>
    </row>
    <row r="139" s="2" customFormat="1">
      <c r="A139" s="37"/>
      <c r="B139" s="38"/>
      <c r="C139" s="39"/>
      <c r="D139" s="233" t="s">
        <v>134</v>
      </c>
      <c r="E139" s="39"/>
      <c r="F139" s="234" t="s">
        <v>895</v>
      </c>
      <c r="G139" s="39"/>
      <c r="H139" s="39"/>
      <c r="I139" s="235"/>
      <c r="J139" s="39"/>
      <c r="K139" s="39"/>
      <c r="L139" s="43"/>
      <c r="M139" s="236"/>
      <c r="N139" s="237"/>
      <c r="O139" s="91"/>
      <c r="P139" s="91"/>
      <c r="Q139" s="91"/>
      <c r="R139" s="91"/>
      <c r="S139" s="91"/>
      <c r="T139" s="9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134</v>
      </c>
      <c r="AU139" s="16" t="s">
        <v>83</v>
      </c>
    </row>
    <row r="140" s="12" customFormat="1" ht="22.8" customHeight="1">
      <c r="A140" s="12"/>
      <c r="B140" s="203"/>
      <c r="C140" s="204"/>
      <c r="D140" s="205" t="s">
        <v>72</v>
      </c>
      <c r="E140" s="217" t="s">
        <v>898</v>
      </c>
      <c r="F140" s="217" t="s">
        <v>899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SUM(P141:P143)</f>
        <v>0</v>
      </c>
      <c r="Q140" s="211"/>
      <c r="R140" s="212">
        <f>SUM(R141:R143)</f>
        <v>0</v>
      </c>
      <c r="S140" s="211"/>
      <c r="T140" s="213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151</v>
      </c>
      <c r="AT140" s="215" t="s">
        <v>72</v>
      </c>
      <c r="AU140" s="215" t="s">
        <v>81</v>
      </c>
      <c r="AY140" s="214" t="s">
        <v>126</v>
      </c>
      <c r="BK140" s="216">
        <f>SUM(BK141:BK143)</f>
        <v>0</v>
      </c>
    </row>
    <row r="141" s="2" customFormat="1" ht="16.5" customHeight="1">
      <c r="A141" s="37"/>
      <c r="B141" s="38"/>
      <c r="C141" s="219" t="s">
        <v>158</v>
      </c>
      <c r="D141" s="219" t="s">
        <v>128</v>
      </c>
      <c r="E141" s="220" t="s">
        <v>900</v>
      </c>
      <c r="F141" s="221" t="s">
        <v>901</v>
      </c>
      <c r="G141" s="222" t="s">
        <v>902</v>
      </c>
      <c r="H141" s="223">
        <v>3</v>
      </c>
      <c r="I141" s="224"/>
      <c r="J141" s="225">
        <f>ROUND(I141*H141,2)</f>
        <v>0</v>
      </c>
      <c r="K141" s="226"/>
      <c r="L141" s="43"/>
      <c r="M141" s="227" t="s">
        <v>1</v>
      </c>
      <c r="N141" s="228" t="s">
        <v>40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878</v>
      </c>
      <c r="AT141" s="231" t="s">
        <v>128</v>
      </c>
      <c r="AU141" s="231" t="s">
        <v>83</v>
      </c>
      <c r="AY141" s="16" t="s">
        <v>126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132</v>
      </c>
      <c r="BK141" s="232">
        <f>ROUND(I141*H141,2)</f>
        <v>0</v>
      </c>
      <c r="BL141" s="16" t="s">
        <v>878</v>
      </c>
      <c r="BM141" s="231" t="s">
        <v>903</v>
      </c>
    </row>
    <row r="142" s="2" customFormat="1">
      <c r="A142" s="37"/>
      <c r="B142" s="38"/>
      <c r="C142" s="39"/>
      <c r="D142" s="233" t="s">
        <v>134</v>
      </c>
      <c r="E142" s="39"/>
      <c r="F142" s="234" t="s">
        <v>901</v>
      </c>
      <c r="G142" s="39"/>
      <c r="H142" s="39"/>
      <c r="I142" s="235"/>
      <c r="J142" s="39"/>
      <c r="K142" s="39"/>
      <c r="L142" s="43"/>
      <c r="M142" s="236"/>
      <c r="N142" s="237"/>
      <c r="O142" s="91"/>
      <c r="P142" s="91"/>
      <c r="Q142" s="91"/>
      <c r="R142" s="91"/>
      <c r="S142" s="91"/>
      <c r="T142" s="92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134</v>
      </c>
      <c r="AU142" s="16" t="s">
        <v>83</v>
      </c>
    </row>
    <row r="143" s="2" customFormat="1">
      <c r="A143" s="37"/>
      <c r="B143" s="38"/>
      <c r="C143" s="39"/>
      <c r="D143" s="233" t="s">
        <v>777</v>
      </c>
      <c r="E143" s="39"/>
      <c r="F143" s="268" t="s">
        <v>904</v>
      </c>
      <c r="G143" s="39"/>
      <c r="H143" s="39"/>
      <c r="I143" s="235"/>
      <c r="J143" s="39"/>
      <c r="K143" s="39"/>
      <c r="L143" s="43"/>
      <c r="M143" s="249"/>
      <c r="N143" s="250"/>
      <c r="O143" s="251"/>
      <c r="P143" s="251"/>
      <c r="Q143" s="251"/>
      <c r="R143" s="251"/>
      <c r="S143" s="251"/>
      <c r="T143" s="252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777</v>
      </c>
      <c r="AU143" s="16" t="s">
        <v>83</v>
      </c>
    </row>
    <row r="144" s="2" customFormat="1" ht="6.96" customHeight="1">
      <c r="A144" s="37"/>
      <c r="B144" s="66"/>
      <c r="C144" s="67"/>
      <c r="D144" s="67"/>
      <c r="E144" s="67"/>
      <c r="F144" s="67"/>
      <c r="G144" s="67"/>
      <c r="H144" s="67"/>
      <c r="I144" s="67"/>
      <c r="J144" s="67"/>
      <c r="K144" s="67"/>
      <c r="L144" s="43"/>
      <c r="M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</sheetData>
  <sheetProtection sheet="1" autoFilter="0" formatColumns="0" formatRows="0" objects="1" scenarios="1" spinCount="100000" saltValue="gvUDrcbxPDI+KdW0KgNVdSItP9L1VOlDkyAuoJyfhKNlN4pqDcpw0nXCrSkuiOtCfUnR0A/Y/Y1gsNy/PW0c0A==" hashValue="/os9Cr41m0wNu7SnzB+ucFFH6i5vvJ+8YJDW7xrAYGCr2b3UNc0GLGMxWCLb8dQwVE3UfyV/zQbS1K39x9O50A==" algorithmName="SHA-512" password="CC35"/>
  <autoFilter ref="C121:K14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2022-06-09T06:45:57Z</dcterms:created>
  <dcterms:modified xsi:type="dcterms:W3CDTF">2022-06-09T06:46:06Z</dcterms:modified>
</cp:coreProperties>
</file>